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5440" windowHeight="12375"/>
  </bookViews>
  <sheets>
    <sheet name="prehľad výziev_komplet" sheetId="1" r:id="rId1"/>
    <sheet name="prehľad výziev podľa mesiacov" sheetId="3" r:id="rId2"/>
    <sheet name="aktivity 2.2.1" sheetId="4" r:id="rId3"/>
    <sheet name="aktivity 2.3.1" sheetId="5" r:id="rId4"/>
    <sheet name="aktivity 5.2.1" sheetId="6" r:id="rId5"/>
    <sheet name="aktivity 3.2.1" sheetId="7" r:id="rId6"/>
    <sheet name="aktivity 3.1.1" sheetId="8" r:id="rId7"/>
    <sheet name="aktivity 5.1.1" sheetId="9" r:id="rId8"/>
    <sheet name="aktivity technická pomoc" sheetId="10" r:id="rId9"/>
  </sheets>
  <definedNames>
    <definedName name="Aktivita__Zber__správa_a_využívanie_údajov_Uvedený_typ_aktivity_zahŕňa____Technické_zabezpečenie_riadenia__zberu_a_spracovania_údajov____Zabezpečenie_administratívnych_kapacít___refundácia_miezd_zamestnancov_prijímateľa_zapojených_do_riadenia_zberu__správ">'aktivity 3.1.1'!$A$2</definedName>
    <definedName name="Aktivita_1___Technické_zabezpečenie_vysledovateľnosti_produktov_rybolovu_a_akvakultúry_Uvedený_typ_aktivity_zahŕňa____Vývoj__nákup_a_inštalácia_komponentov_vrátane_počítačového_hardvéru_a_softvéru__ktoré_sú_potrebné_na_zabezpečenie_vysledovateľnosti_produ">'aktivity 3.2.1'!$A$2</definedName>
    <definedName name="Aktivita_1___Vykonávanie_OP_Uvedený_typ_aktivity_zahŕňa____Zasadnutia__monitorovacích_výborov_a_podvýborov_vrátane_nákladov_na_expertov_a_iných_účastníkov_týchto_výborov__ak_je_ich_účasť_nevyhnutná_pre_efektívnu_prácu_monitorovacieho_výboru__prípravu_a_pr">'aktivity technická pomoc'!$A$2</definedName>
    <definedName name="Aktivita_1__Produktívne_investície_–_výstavba_novej_akvakultúrnej_prevádzky_Uvedený_typ_aktivity_zahŕňa____Investície_súvisiace_s_výstavbou_novej_akvakultúrnej_prevádzky__Pod_výstavbou_novej_akvakultúrnej_prevádzky_sa_rozumie_vybudovanie_súboru_stavieb_vy">'aktivity 2.2.1'!$A$2</definedName>
    <definedName name="Aktivita_1_Úspora_energie_alebo_znižovanie_negatívneho_vplyvu_na_životné_prostredie__Uvedený_typ_aktivity_zahŕňa____Stavebné_investície_do_rekonštrukcie_a_modernizácie_existujúcich_spracovateľských_kapacít__schválené_Štátnou_veterinárnou_a_potravinovou_sp">'aktivity 5.2.1'!$A$2</definedName>
    <definedName name="Aktivita_1_Získavanie_nových_trhov_a_zlepšenie_podmienok_pre_uvádzanie_produktov_rybolovu_a_akvakultúry_na_trh__Uvedená_aktivita_zahŕňa____Realizáciu_prieskumov_trhu_a_trhových_štúdií_v_rámci_a_mimo_územia_EÚ__Územím_mimo_EÚ_sa_myslí_územie_krajín_Európsk">'aktivity 5.1.1'!$A$2</definedName>
    <definedName name="Aktivita_1_Znižovanie_negatívneho_vplyvu_alebo_zvyšovania_pozitívneho_vplyvu_na_životné_prostredie_a_zvyšovanie_efektívnosti_využívania_zdrojov_Uvedený_typ_aktivity_zahŕňa____Investície_súvisiace_s_obstaraním__výstavbou__rekonštrukciou_a_modernizáciou_ino">'aktivity 2.3.1'!$A$2</definedName>
    <definedName name="Aktivita_2___Inovačné_systémy_pre_kontrolu_a_monitorovanie_Uvedený_typ_aktivity_zahŕňa____Vývoj_inovačných_systémov_kontroly_a_monitorovacích_systémov___Vývoj_webových_stránok_súvisiacich_s_kontrolou">'aktivity 3.2.1'!$A$3</definedName>
    <definedName name="Aktivita_2___Národné_informačné_a_propagačné_kampane_Uvedený_typ_aktivity_zahŕňa____Organizovanie_národných_informačných_a_propagačných_kampaní_zameraných_na_zvýšenie_informovanosti_verejnosti_o_udržateľných_produktoch_rybolovu_a_akvakultúry">'aktivity 5.1.1'!$A$3</definedName>
    <definedName name="Aktivita_2__Informačné_systémy_Uvedený_typ_aktivity_zahŕňa____Zriadenie__aktualizáciu__servis_a_zdokonaľovanie_IT_systémov_pre_monitorovanie_projektov_financovaných_z_OP_RH">'aktivity technická pomoc'!$A$3</definedName>
    <definedName name="Aktivita_2_Modernizácia_existujúcich_akvakultúrnych_prevádzok___Uvedený_typ_aktivity_zahŕňa____Investície_do_rozšírenia__rekonštrukcie_a_modernizácie_existujúcich_akvakultúrnych_prevádzok_využívaných_na_hospodársky_chov_rýb._Rozšírenie_predstavuje_stavebn">'aktivity 2.2.1'!$A$3</definedName>
    <definedName name="Aktivita_2_Recirkulačné_systémy___Pod_recirkulačným_systémom_sa_rozumie_technologické_zariadenie__využívané_na_hospodársky_chov_rýb__zabezpečujúce_recirkuláciu_vody_v_rybochovnom_zariadení__za_účelom_zvýšenia_objemu_produkcie._Môže_byť_doplnené_technologi">'aktivity 2.3.1'!$A$3</definedName>
    <definedName name="Aktivita_2_Zlepšenie_bezpečnosti__hygieny__zdravia_a_pracovných_podmienok___Uvedený_typ_aktivity_zahŕňa____Stavebné_investície_do_rekonštrukcie__rozšírenia_a_modernizácie_hygienicko_sanitárnych_režimov__ako_sú_laboratória__umyvárne__hygienické_zariadenia">'aktivity 5.2.1'!$A$3</definedName>
    <definedName name="Aktivita_3___Odborná_príprava_a_výmeny_personálu_Uvedený_typ_aktivity_zahŕňa____Účasť_na_programoch_odbornej_prípravy_a_výmeny_zamestnancov_prijímateľa_zodpovedných__za_monitorovanie__kontrolu_a_dohľad_nad_rybárskymi_činnosťami_vrátane_programov_výmeny_me">'aktivity 3.2.1'!$A$4</definedName>
    <definedName name="Aktivita_3___Zlepšenie_zvyšovanie_administratívnych_kapacít_Uvedený_typ_aktivity_zahŕňa____Refundáciu_miezd__platy_a_odmeny__neštátnych_zamestnancov_–_zmluvný_personál__napr._výdavky_na_odborných_hodnotiteľov____Refundáciu_miezd__platy_a_odmeny__štátnych">'aktivity technická pomoc'!$A$4</definedName>
    <definedName name="Aktivita_3_Zavádzanie_nových_alebo_zlepšených_produktov__procesov_alebo_systémov_riadenia_a_organizácie___Uvedený_typ_aktivity_zahŕňa____Stavebné_investície_do_rozšírenia__rekonštrukcie__a_modernizácie_existujúcich_spracovateľských_kapacít__schválené_Štát">'aktivity 5.2.1'!$A$4</definedName>
    <definedName name="Aktivita_3_Zlepšenie_zdravia_a_dobrých_životných_podmienok_zvierat_Uvedený_typ_aktivity_zahŕňa____Investície_súvisiace_s_obstaraním_strojov__prístrojov__zariadení__techniky_a_technológií_na_zlepšenie_kvality_chovov_využívaných_v_akvakultúre__Podporované_s">'aktivity 2.2.1'!$A$4</definedName>
    <definedName name="Aktivita_4___Komunikačné_činnosti_Uvedený_typ_aktivity_zahŕňa____Informačné_a_propagačné_kampane__Informačná_propagačná_kampaň_predstavuje_ucelený_súbor_informačných_propagačných_aktivít__ktorý_je_realizovaný_dlhodobejšie_za_účelom_informovania_verejnosti">'aktivity technická pomoc'!$A$5</definedName>
    <definedName name="Aktivita_4__Iniciatívy_na_boj_proti_nezákonnému__nenahlásenému_a_neregulovanému_rybolovu_a_o_vykonávaní_pravidiel_SRP_Uvedený_typ_aktivity_zahŕňa____Organizovanie_iniciatív_vrátane_seminárov__a_zabezpečenie_mediálnych_nástrojov_zameraných_na_zvýšenie_info">'aktivity 3.2.1'!$A$5</definedName>
    <definedName name="Aktivita_4_Zvyšovanie_kvality_produktov_alebo_ich_pridanej_hodnoty_Pod_malou_predajňou_sa_rozumie_predajňa_slúžiaca_na_priamy_predaj_vlastných_produktov_akvakultúry_žiadateľa__nachádzajúca_sa_na_území_prevádzky_žiadateľa__využívanej_na_hospodársky_chov_rý">'aktivity 2.2.1'!$A$5</definedName>
    <definedName name="Aktivita_5___Hodnotenie__Uvedený_typ_aktivity_zahŕňa____Hodnotiace_aktivity_v_súlade_s_plánom_hodnotení_OP_vrátane_prípravy_na_nasledujúce_programové_obdobie">'aktivity technická pomoc'!$A$6</definedName>
    <definedName name="Aktivita_5_Obnova_existujúcich_produkčných_zariadení_Uvedený_typ_aktivity_zahŕňa____Investície_súvisiace_s_odbahňovaním_existujúcich_produkčných_zariadení__Pod_odbahňovaním_sa_rozumie_jednorazové_odstránenie_prebytočných_dnových_sedimentov_z_rybníkov_malý">'aktivity 2.2.1'!$A$6</definedName>
    <definedName name="Aktivita_6__Štúdie_Uvedený_typ_aktivity_zahŕňa____Štúdie__analýzy_a_koncepcie_potrebné_pre_implementáciu_OP_vrátane_prípravy_na_nasledujúce_programové_obdobie">'aktivity technická pomoc'!$A$7</definedName>
    <definedName name="Aktivita_6_Doplnkové_činnosti_Uvedený_typ_aktivity_zahŕňa____Investície_súvisiace_s_výstavbou__rozšírením__rekonštrukciou_a_modernizáciou_priestorov_na_území_existujúcej_akvakultúrnej_prevádzky__určených_pre_doplnkové_činnosti_úzko_spojené_s_produkčnou_či">'aktivity 2.2.1'!$A$7</definedName>
    <definedName name="Aktivita_7___Kontrola_a_audit__Uvedený_typ_aktivity_zahŕňa____Kontrolu_a_overovanie_na_mieste__audity__napr._cestovné_výdavky__diéty">'aktivity technická pomoc'!$A$8</definedName>
    <definedName name="Aktivita_8___Iné_aktivity_technickej_pomoci__Uvedený_typ_aktivity_zahŕňa____Pracovné_návštevy_členských_a_pristupujúcich_krajín_EÚ_zamestnancami_zaoberajúcimi_sa_administráciou__implementáciou___OP___Rokovania_so_zástupcami_členských_a_pristupujúcich_kraj">'aktivity technická pomoc'!$A$9</definedName>
    <definedName name="_xlnm.Print_Area" localSheetId="0">'prehľad výziev_komplet'!$B$1:$G$43</definedName>
  </definedNames>
  <calcPr calcId="145621"/>
</workbook>
</file>

<file path=xl/calcChain.xml><?xml version="1.0" encoding="utf-8"?>
<calcChain xmlns="http://schemas.openxmlformats.org/spreadsheetml/2006/main">
  <c r="J15" i="1" l="1"/>
  <c r="J14" i="1"/>
  <c r="J13" i="1"/>
  <c r="J10" i="1"/>
  <c r="J9" i="1"/>
  <c r="J8" i="1"/>
  <c r="J7" i="1"/>
  <c r="J6" i="1"/>
  <c r="J5" i="1"/>
  <c r="J2" i="1" s="1"/>
  <c r="J4" i="1"/>
  <c r="J3" i="1"/>
  <c r="D16" i="1" l="1"/>
  <c r="D17" i="1"/>
  <c r="C16" i="1"/>
  <c r="E21" i="1"/>
  <c r="C21" i="1"/>
  <c r="D23" i="1" l="1"/>
  <c r="D25" i="1"/>
  <c r="D24" i="1"/>
  <c r="C23" i="1"/>
  <c r="D26" i="1"/>
  <c r="D34" i="1"/>
  <c r="D33" i="1"/>
  <c r="D32" i="1"/>
  <c r="D31" i="1"/>
  <c r="D30" i="1"/>
  <c r="D29" i="1"/>
  <c r="D27" i="1"/>
  <c r="C26" i="1"/>
  <c r="E12" i="1"/>
  <c r="D12" i="1"/>
  <c r="C12" i="1"/>
  <c r="D15" i="1"/>
  <c r="D14" i="1"/>
  <c r="D13" i="1"/>
  <c r="D9" i="1"/>
  <c r="D11" i="1"/>
  <c r="D10" i="1"/>
  <c r="C9" i="1"/>
  <c r="D2" i="1"/>
  <c r="D8" i="1"/>
  <c r="D7" i="1"/>
  <c r="D6" i="1"/>
  <c r="D5" i="1"/>
  <c r="D4" i="1"/>
  <c r="D3" i="1"/>
  <c r="C2" i="1"/>
  <c r="E26" i="1" l="1"/>
  <c r="E16" i="1" l="1"/>
  <c r="E9" i="1"/>
  <c r="E2" i="1"/>
</calcChain>
</file>

<file path=xl/comments1.xml><?xml version="1.0" encoding="utf-8"?>
<comments xmlns="http://schemas.openxmlformats.org/spreadsheetml/2006/main">
  <authors>
    <author>Danková Miriam</author>
  </authors>
  <commentList>
    <comment ref="D18" authorId="0">
      <text>
        <r>
          <rPr>
            <b/>
            <sz val="9"/>
            <color indexed="81"/>
            <rFont val="Tahoma"/>
            <family val="2"/>
            <charset val="238"/>
          </rPr>
          <t>Danková Miriam:</t>
        </r>
        <r>
          <rPr>
            <sz val="9"/>
            <color indexed="81"/>
            <rFont val="Tahoma"/>
            <family val="2"/>
            <charset val="238"/>
          </rPr>
          <t xml:space="preserve">
určí sa na základe zámeru projektu predloženého ŠVPS SR</t>
        </r>
      </text>
    </comment>
    <comment ref="D19" authorId="0">
      <text>
        <r>
          <rPr>
            <b/>
            <sz val="9"/>
            <color indexed="81"/>
            <rFont val="Tahoma"/>
            <family val="2"/>
            <charset val="238"/>
          </rPr>
          <t>Danková Miriam:</t>
        </r>
        <r>
          <rPr>
            <sz val="9"/>
            <color indexed="81"/>
            <rFont val="Tahoma"/>
            <family val="2"/>
            <charset val="238"/>
          </rPr>
          <t xml:space="preserve">
určí sa na základe zámeru projektu predloženého ŠVPS SR</t>
        </r>
      </text>
    </comment>
    <comment ref="D20" authorId="0">
      <text>
        <r>
          <rPr>
            <b/>
            <sz val="9"/>
            <color indexed="81"/>
            <rFont val="Tahoma"/>
            <family val="2"/>
            <charset val="238"/>
          </rPr>
          <t>Danková Miriam:</t>
        </r>
        <r>
          <rPr>
            <sz val="9"/>
            <color indexed="81"/>
            <rFont val="Tahoma"/>
            <family val="2"/>
            <charset val="238"/>
          </rPr>
          <t xml:space="preserve">
určí sa na základe zámeru projektu predloženého ŠVPS SR</t>
        </r>
      </text>
    </comment>
    <comment ref="D22" authorId="0">
      <text>
        <r>
          <rPr>
            <b/>
            <sz val="9"/>
            <color indexed="81"/>
            <rFont val="Tahoma"/>
            <family val="2"/>
            <charset val="238"/>
          </rPr>
          <t>Danková Miriam:</t>
        </r>
        <r>
          <rPr>
            <sz val="9"/>
            <color indexed="81"/>
            <rFont val="Tahoma"/>
            <family val="2"/>
            <charset val="238"/>
          </rPr>
          <t xml:space="preserve">
Určí sa na základe zámeru projektu predloženého sekciou 500 (zastrešuje funkciu národného korešpondenta pre zber údajov)</t>
        </r>
      </text>
    </comment>
  </commentList>
</comments>
</file>

<file path=xl/sharedStrings.xml><?xml version="1.0" encoding="utf-8"?>
<sst xmlns="http://schemas.openxmlformats.org/spreadsheetml/2006/main" count="291" uniqueCount="101">
  <si>
    <t>Opatrenie</t>
  </si>
  <si>
    <t>Stav výzvy</t>
  </si>
  <si>
    <t>Ukazovateľ</t>
  </si>
  <si>
    <t>Aktivita 1 Produktívne investície do akvakultúry - výstavba novej akvakultúrnej prevádzky</t>
  </si>
  <si>
    <t>Aktivita 2 Modernizácia existujúcich akvakultúrnych prevádzok</t>
  </si>
  <si>
    <t>Aktivita 3 Zlepšenie zdravia a dobrých životných podmienok zvierat</t>
  </si>
  <si>
    <t>Aktivita 4 Zvyšovanie kvality produktov alebo ich pridanej hodnoty</t>
  </si>
  <si>
    <t>Aktivita 6 Doplnkové činnosti</t>
  </si>
  <si>
    <t>-</t>
  </si>
  <si>
    <t>2.3.1 Produktívne investície do akvakultúry  (čl. 48.1. e, j)</t>
  </si>
  <si>
    <t>Aktivita 1 Znižovanie negatívneho vplyvu alebo zvyšovanie pozitívneho vplyvu na životné prostredie a zvyšovanie efektívnosti využívania zdrojov</t>
  </si>
  <si>
    <t>Aktivita 2 Recirkulačné systémy</t>
  </si>
  <si>
    <t>plánované vyhlásenie výzvy 4/2017</t>
  </si>
  <si>
    <t>Ukazovateľ plán</t>
  </si>
  <si>
    <t>Ukazovateľ plnenie</t>
  </si>
  <si>
    <t>Priorita Únie</t>
  </si>
  <si>
    <t>5.2.1 Spracovanie produktov rybolovu a akvakultúry (čl. 69.1. a, b, f)</t>
  </si>
  <si>
    <t>plánované vyhlásenie výzvy 3/2017</t>
  </si>
  <si>
    <t>Aktivita 1 Úspora energie alebo znižovanie vplyvu na životné prostredie</t>
  </si>
  <si>
    <t>Aktivita 2 Zlepšenie bezpečnosti, hygieny, zdravia a pracovných podmienok</t>
  </si>
  <si>
    <t>Aktivita 3 Zavádzanie nových alebo zlepšených produktov, procesov alebo systémov riadenia a organizácie</t>
  </si>
  <si>
    <t>Aktivita 2 Inovačné systémy pre kontrolu a monitorovanie</t>
  </si>
  <si>
    <t xml:space="preserve">Aktivita 3 Odborná príprava a výmeny personálu </t>
  </si>
  <si>
    <t>Aktivita 4 Iniciatívy na boj proti nezákonnému, nenahlásenému a neregulovanému rybolovu a o vykonávaní pravidiel Spoločnej rybárskej politiky</t>
  </si>
  <si>
    <t>Aktivita 1 Zber, správa a využívanie údajov</t>
  </si>
  <si>
    <t>Aktivita 1 Získanie nových trhov a zlepšenie marketingových podmienok</t>
  </si>
  <si>
    <t>Aktivita 2 Národné informačné a propagačné kampane</t>
  </si>
  <si>
    <t>3.2.1 Kontrola a presadzovanie (čl. 76. 2. c, g, h, j)</t>
  </si>
  <si>
    <t>Aktivita 1 Technické zabezpečenie vysledovateľnosti produktov rybolovu a akvakultúry</t>
  </si>
  <si>
    <t>Technická pomoc OP RH</t>
  </si>
  <si>
    <t>Aktivita 1 Vykonávanie OP</t>
  </si>
  <si>
    <t>Aktivita 3 Zlepšenie/zvyšovanie administratívnych kapacít</t>
  </si>
  <si>
    <t>Aktivita 4 Komunikačné činnosti</t>
  </si>
  <si>
    <t>Aktivita 5 Hodnotenie</t>
  </si>
  <si>
    <t>Aktivita 7 Kontrola a audit</t>
  </si>
  <si>
    <t>Aktivita 8 Iné aktivity technickej pomoci</t>
  </si>
  <si>
    <t>Počet projektov zameraných na produktívne investície do akvakultúry</t>
  </si>
  <si>
    <t xml:space="preserve">Počet projektov zameraných na produktívne investície do akvakultúry </t>
  </si>
  <si>
    <t xml:space="preserve">Počet projektov zameraných na marketingové opatrenia a pomoc na skladovanie </t>
  </si>
  <si>
    <t xml:space="preserve">Počet projektov implementujúcich systém Únie pre kontrolu, inšpekcie a presadzovanie </t>
  </si>
  <si>
    <t xml:space="preserve">Počet projektov podporujúcich zber, správu a použitie údajov </t>
  </si>
  <si>
    <t xml:space="preserve">Počet projektov zameraných na spracovanie </t>
  </si>
  <si>
    <t>Aktivita 5 Obnova existujúcich produkčných zariadení</t>
  </si>
  <si>
    <t>Mesiac</t>
  </si>
  <si>
    <t>Opatrenie 2.2.1 Produktívne investície do akvakultúry (čl. 48.1. a, c, d, f, g, h)</t>
  </si>
  <si>
    <r>
      <rPr>
        <b/>
        <sz val="11"/>
        <color theme="1"/>
        <rFont val="Calibri"/>
        <family val="2"/>
        <charset val="238"/>
        <scheme val="minor"/>
      </rPr>
      <t>Aktivita 1  Produktívne investície – výstavba novej akvakultúrnej prevádzky</t>
    </r>
    <r>
      <rPr>
        <sz val="11"/>
        <color theme="1"/>
        <rFont val="Calibri"/>
        <family val="2"/>
        <charset val="238"/>
        <scheme val="minor"/>
      </rPr>
      <t xml:space="preserve">
Uvedený typ aktivity zahŕňa:
- Investície súvisiace s výstavbou novej akvakultúrnej prevádzky 
Pod výstavbou novej akvakultúrnej prevádzky sa rozumie vybudovanie súboru stavieb vybavených príslušnou technológiou, realizované za účelom zriadenia prevádzky využívanej na hospodársky chov rýb. 
Tieto investície zahŕňajú:
- vybudovanie rybníkov/rybochovných zariadení a výstavbu budov/objektov plniacich doplnkové funkcie (sklady, garáže, dielne, administratívne a sociálne priestory a pod.),
- výstavbu objektov na odber, rozvod a vypúšťanie vody, inžinierskych sietí vrátane vnútroareálovej infraštruktúry, spevnených plôch a oplotenia,
- obstaranie nových strojov, technologických zariadení okrem recirkulačných systémov, prístrojov, počítačového vybavenia (vrátane softvéru) a rybárskeho náradia, využívaných pre hospodársky chov rýb.
Výstavba novej akvakultúrnej prevádzky, v rámci ktorej bude využívaný recirkulačný systém, je podporovaná cez opatrenie 2.3.1 Produktívne investície do akvakultúry - Aktivita 2 Recirkulačné systémy.
</t>
    </r>
  </si>
  <si>
    <r>
      <rPr>
        <b/>
        <sz val="11"/>
        <color theme="1"/>
        <rFont val="Calibri"/>
        <family val="2"/>
        <charset val="238"/>
        <scheme val="minor"/>
      </rPr>
      <t xml:space="preserve">Aktivita 2 Modernizácia existujúcich akvakultúrnych prevádzok  </t>
    </r>
    <r>
      <rPr>
        <sz val="11"/>
        <color theme="1"/>
        <rFont val="Calibri"/>
        <family val="2"/>
        <charset val="238"/>
        <scheme val="minor"/>
      </rPr>
      <t xml:space="preserve">
Uvedený typ aktivity zahŕňa:
- Investície do rozšírenia, rekonštrukcie a modernizácie existujúcich akvakultúrnych prevádzok využívaných na hospodársky chov rýb.
Rozšírenie predstavuje stavebnú úpravu dokončenej stavby formou nadstavby (zvýšenie stavby) alebo prístavby (pôdorysné rozšírenie pôvodnej stavby); prístavba je vzájomne prevádzkovo spojená s doterajšou stavbou.  
- Investície súvisiace s obstaraním nových pracovných strojov, technologických zariadení (okrem recirkulačných systémov), prístrojov, počítačového vybavenia (vrátane softvéru) a  rybárskeho náradia, využívaných pre hospodársky chov rýb. 
Investícia, súvisiaca s obstaraním nového recirkulačného systému je podporovaná cez opatrenie 2.3.1 Produktívne investície do akvakultúry - Aktivita 2 Recirkulačné systémy.
- Investície súvisiace s modernizáciou existujúcich pracovných strojov, technologických zariadení, prístrojov a počítačového vybavenia (vrátane softvéru), využívaných pre hospodársky chov rýb. Pri modernizácii recirkulačných systémov nie je podmienkou, aby jej výsledkom bolo zvýšenie produkcie.
Modernizácia strojov a zariadení predstavuje najmä rozšírenie vybavenosti a použiteľnosti majetku o také prvky alebo predmety, ktoré tento majetok neobsahoval resp. ich nahradenie modernými prvkami alebo predmetmi za účelom zvýšenia jeho vybavenosti, prípadne jeho využiteľnosti, pričom tvoria neoddeliteľnú súčasť majetku alebo môže ísť aj o samostatné veci, ktoré sú určené na spoločné použitie s hlavnou vecou a spolu s ňou tvoria jeden majetkový celok.
Pod pojmom pracovné stroje sa myslia nakladače, vysokozdvižné vozíky, kosačky, malotraktory a pod., vrátane prípojných zariadení, ako sú vlečky, pracovné náradie a pod. 
- Investície súvisiace s obstaraním dopravných prostriedkov využívaných na prepravu produktov akvakultúry alebo na uvádzanie týchto produktov na trh prijímateľom.
Pod pojmom dopravné prostriedky sa myslia vozidlá, bližšie špecifikované v Príručke k oprávnenosti výdavkov.
</t>
    </r>
  </si>
  <si>
    <r>
      <rPr>
        <b/>
        <sz val="11"/>
        <color theme="1"/>
        <rFont val="Calibri"/>
        <family val="2"/>
        <charset val="238"/>
        <scheme val="minor"/>
      </rPr>
      <t>Aktivita 3 Zlepšenie zdravia a dobrých životných podmienok zvierat</t>
    </r>
    <r>
      <rPr>
        <sz val="11"/>
        <color theme="1"/>
        <rFont val="Calibri"/>
        <family val="2"/>
        <charset val="238"/>
        <scheme val="minor"/>
      </rPr>
      <t xml:space="preserve">
Uvedený typ aktivity zahŕňa:
- Investície súvisiace s obstaraním strojov, prístrojov, zariadení, techniky a technológií na zlepšenie kvality chovov využívaných v akvakultúre 
Podporované sú napr.: triedičky rýb, dopravníky na ryby, žacie lode, člny a pohony, technológie na centrálne zlovovanie rýb na sádkach, aeračná technika, oxygenačná technika, čerpadlá, ultrafialové lampy, vybavenie liahní a klietkových chovov, zariadenia potrebné pre odstránenie možných negatívnych vplyvov prostredia na chov, zariadenia pre prevenciu a eradikáciu nákaz (brody, rohože a pod.), zariadenia na zber, prvotnú úpravu a krátkodobé skladovanie odpadu (kafilérne boxy a pod.), automatizované kŕmne systémy.
- Investície súvisiace s ochranou chovov pred voľne žijúcimi rybožravými predátormi
Podporované je obstaranie zariadení (ako sú stacionárne alebo pohyblivé plašiče, siete, elektrické ohradníky, monitorovacie systémy a pod.) alebo vybudovanie bariér na ochranu chovov pred rybožravými predátormi. Uvedené investície je potrebné realizovať, v prípade relevantnosti, v súlade s predmetom ochrany v rámci území NATURA 2000. 
Obstaranie sietí bude podporené len v prípade vodných plôch s rozlohou do 0,5 ha (1 vodná plocha).
</t>
    </r>
  </si>
  <si>
    <r>
      <rPr>
        <b/>
        <sz val="11"/>
        <color theme="1"/>
        <rFont val="Calibri"/>
        <family val="2"/>
        <charset val="238"/>
        <scheme val="minor"/>
      </rPr>
      <t>Aktivita 4 Zvyšovanie kvality produktov alebo ich pridanej hodnoty</t>
    </r>
    <r>
      <rPr>
        <sz val="11"/>
        <color theme="1"/>
        <rFont val="Calibri"/>
        <family val="2"/>
        <charset val="238"/>
        <scheme val="minor"/>
      </rPr>
      <t xml:space="preserve">
Pod malou predajňou sa rozumie predajňa slúžiaca na priamy predaj vlastných produktov akvakultúry žiadateľa, nachádzajúca sa na území prevádzky žiadateľa, využívanej na hospodársky chov rýb. Ako podporovaná súčasť malej predajne môže byť aj jej časť, slúžiaca na prvotné základné, spracovanie (pitvanie, porciovanie a pod. s výnimkou zmrazovania) alebo skladovanie produktov akvakultúry žiadateľa.
Podporované sú aj investície do zavedenia inžinierskych sietí do malej predajne, ako prípojka vody, plynu a kanalizácie, s výnimkou prístupových ciest a chodníkov.
Pojmy rekonštrukcia, rozšírenie a modernizácia sú zadefinované v texte popisu aktivity 2 tohto opatrenia.
Vybavenie malej predajne zahŕňa chladiarenské a mraziarenské technológie (výrobník šupinkového ľadu, chladiace boxy a pod.), vybavenie na usmrtenie a vypitvanie rýb s ich následnou úpravou, prístroje na balenie a váženie rýb, vybavenie pre zabezpečenie hygieny predaja, klimatizácia a pod.
Vzhľadom na to, že ide o stavbu prístupnú širokej verejnosti, sú podporované len projekty spĺňajúce osobitné požiadavky na užívanie stavby osobami s obmedzenou schopnosťou pohybu a orientácie, v súlade so stavebným zákonom, najmä požiadavku bezbariérovosti.
Uvedený typ aktivity zahŕňa:
- Investície súvisiace s výstavbou/zriadením malých predajní na priamy predaj produktov akvakultúry vrátane vybavenia
Pod výstavbou malej predajne sa rozumie vybudovanie novej stavby.
Pod zriadením malej predajne sa rozumie vykonanie stavebných úprav existujúcich budov, alebo ich častí, formou rekonštrukcie, modernizácie alebo rozšírenia.
Súčasťou investície môže byť aj obstaranie vybavenia malej predajne.
- Investície súvisiace s rozšírením,  rekonštrukciou a modernizáciou existujúcich malých predajní na priamy predaj produktov akvakultúry
Podporovanou investíciou je rozšírenie, rekonštrukcia alebo modernizácia existujúcej malej predajne, vrátane obstarania jej vybavenia.
</t>
    </r>
  </si>
  <si>
    <r>
      <rPr>
        <b/>
        <sz val="11"/>
        <color theme="1"/>
        <rFont val="Calibri"/>
        <family val="2"/>
        <charset val="238"/>
        <scheme val="minor"/>
      </rPr>
      <t>Aktivita 5 Obnova existujúcich produkčných zariadení</t>
    </r>
    <r>
      <rPr>
        <sz val="11"/>
        <color theme="1"/>
        <rFont val="Calibri"/>
        <family val="2"/>
        <charset val="238"/>
        <scheme val="minor"/>
      </rPr>
      <t xml:space="preserve">
Uvedený typ aktivity zahŕňa:
- Investície súvisiace s odbahňovaním existujúcich produkčných zariadení 
Pod odbahňovaním sa rozumie jednorazové odstránenie prebytočných dnových sedimentov z rybníkov/malých vodných nádrží, ktoré sú aktívne využívané na hospodársky chov rýb, ako aj príslušných prítokových a odtokových kanálov a ich likvidácia. 
Z OP RH bude podporené čiastočné a celkové odbahnenie produkčných zariadení. Pod čiastočným odbahnením sa rozumie odstránenie dnových sedimentov z loviska a hlbších častí produkčného zariadenia. Celkové odbahnenie predstavuje odstránenie dnových sedimentov z viac ako 50 % plochy produkčného zariadenia. Nakladanie s odstránenými sedimentmi musí byť vykonané v súlade so zákonom o odpadoch. 
Odbahňovanie musí byť vykonané spôsobom šetrným k životnému prostrediu so zachovaním litorálnych pásiem, a podľa charakteru lokalizácie činnosti v súlade s predmetom ochrany v rámci území NATURA 2000 v zmysle zákona o ochrane prírody a krajiny.
- Investície súvisiace s realizáciou preventívnych opatrení predchádzajúcich zanášanie dnových sedimentov v produkčných zariadeniach
Podporované je zavádzanie vetrolamov a výsadba porastov tvrdých makrofytov na brehoch rybníkov a prívodných potokov, budovanie obvodových kanálov na odvod prívalovej vody, sedimentačných nádrží (na prítoku) a pod. 
</t>
    </r>
  </si>
  <si>
    <r>
      <rPr>
        <b/>
        <sz val="11"/>
        <color theme="1"/>
        <rFont val="Calibri"/>
        <family val="2"/>
        <charset val="238"/>
        <scheme val="minor"/>
      </rPr>
      <t>Aktivita 6 Doplnkové činnosti</t>
    </r>
    <r>
      <rPr>
        <sz val="11"/>
        <color theme="1"/>
        <rFont val="Calibri"/>
        <family val="2"/>
        <charset val="238"/>
        <scheme val="minor"/>
      </rPr>
      <t xml:space="preserve">
Uvedený typ aktivity zahŕňa:
- Investície súvisiace s výstavbou, rozšírením, rekonštrukciou a modernizáciou priestorov na území existujúcej akvakultúrnej prevádzky, určených pre doplnkové činnosti úzko spojené s produkčnou činnosťou v akvakultúre, a to za predpokladu, že doplnkové činnosti súvisia s hlavnou činnosťou subjektu akvakultúry, vrátane rozvoja rybárskej turistiky, osvety a vzdelávania,  alebo environmentálnych služieb v oblasti akvakultúry, s výnimkou ubytovacích a reštauračných zariadení.
Pojmy rekonštrukcia, rozšírenie a modernizácia sú zadefinované v texte popisu aktivity 2 tohto opatrenia.
</t>
    </r>
  </si>
  <si>
    <r>
      <rPr>
        <b/>
        <sz val="11"/>
        <color theme="1"/>
        <rFont val="Calibri"/>
        <family val="2"/>
        <charset val="238"/>
        <scheme val="minor"/>
      </rPr>
      <t>Aktivita 1 Znižovanie negatívneho vplyvu alebo zvyšovania pozitívneho vplyvu na životné prostredie a zvyšovanie efektívnosti využívania zdrojov</t>
    </r>
    <r>
      <rPr>
        <sz val="11"/>
        <color theme="1"/>
        <rFont val="Calibri"/>
        <family val="2"/>
        <charset val="238"/>
        <scheme val="minor"/>
      </rPr>
      <t xml:space="preserve">
Uvedený typ aktivity zahŕňa:
- Investície súvisiace s obstaraním, výstavbou, rekonštrukciou a modernizáciou inovatívnych technológií a zariadení prispievajúcich k znižovaniu úrovne znečistenia životného prostredia a zvyšovaniu efektívnosti využívania zdrojov 
Podporované sú zariadenia, slúžiace pre odstránenie možných negatívnych vplyvov chovu na životné prostredie, ktoré sa bezprostredne viažu k prevádzke využívanej na hospodársky chov rýb, ako napr.: filtre, sedimentačné nádrže, zariadenia pre prvotnú úpravu odpadových vôd a iné zariadenia, vrátane prípojky kanalizácie,; zariadenia potrebné na odber, čistenie, čerpanie vody, meranie prietokov vody, monitorovanie množstva a kvality vody.
- Investície súvisiace s vykonávaním preventívnych opatrení (v prípade investícií realizovaných na území NATURA 2000), ide napr. o opatrenia umožňujúce migráciu živočíchov v miestach, ktoré sa križujú s migračnými trasami, opatrenia na zabránenie úniku nepôvodných druhov do voľnej prírody, budovanie ostrovčekov a pod.), schválených národným orgánom ochrany prírody, ktoré smerujú k predchádzaniu a obmedzovaniu poškodzovania a ničenia ekosystémov produkčnou činnosťou v súlade so zákonom o ochrane prírody a krajiny.
Realizácia preventívnych opatrení musí byť priamo spätá s hlavnými aktivitami príslušného investičného projektu zameraného na produktívne investície do akvakultúry v rámci konkrétneho cieľa 2.2.
</t>
    </r>
  </si>
  <si>
    <r>
      <rPr>
        <b/>
        <sz val="11"/>
        <color theme="1"/>
        <rFont val="Calibri"/>
        <family val="2"/>
        <charset val="238"/>
        <scheme val="minor"/>
      </rPr>
      <t xml:space="preserve">Aktivita 2 Recirkulačné systémy  </t>
    </r>
    <r>
      <rPr>
        <sz val="11"/>
        <color theme="1"/>
        <rFont val="Calibri"/>
        <family val="2"/>
        <charset val="238"/>
        <scheme val="minor"/>
      </rPr>
      <t xml:space="preserve">
Pod recirkulačným systémom sa rozumie technologické zariadenie, využívané na hospodársky chov rýb, zabezpečujúce recirkuláciu vody v rybochovnom zariadení, za účelom zvýšenia objemu produkcie. Môže byť doplnené technologickým zariadením na dodatočnú dotáciu vody kyslíkom.
Uvedený typ aktivity zahŕňa:
- Investície súvisiace s výstavbou nových akvakultúrnych prevádzok na hospodársky chov rýb, využívajúcich recirkulačný systém
Pod výstavbou novej akvakultúrnej prevádzky sa rozumie vybudovanie súboru stavieb, vybavených príslušnou technológiou, realizované za účelom zriadenia prevádzky využívanej na hospodársky chov rýb.
Tieto investície zahŕňajú:
- vybudovanie rybochovných zariadení a výstavbu budov/objektov plniacich doplnkové funkcie (sklady, garáže, dielne, administratívne a sociálne priestory a pod.),
- výstavbu objektov na odber, rozvod a vypúšťanie vody, inžinierskych sietí vrátane vnútroareálovej infraštruktúry, spevnených plôch a oplotenia,
- obstaranie nových strojov, technologických zariadení, prístrojov, počítačového vybavenia (vrátane softvéru) a rybárskeho náradia, využívaných pre hospodársky chov rýb.
Výstavba novej akvakultúrnej prevádzky, v rámci ktorej nebude využívaný recirkulačný systém, je podporovaná cez opatrenie 2.2.1 Produktívne investície do akvakultúry - Aktivita 1 Produktívne investície – výstavba novej akvakultúrnej prevádzky.
- Investície súvisiace s výstavbou recirkulačných systémov v rámci existujúcej akvakultúrnej prevádzky 
Tieto investície zahŕňajú vybudovanie nového recirkulačného systému na existujúcom rybochovnom zariadení.
</t>
    </r>
  </si>
  <si>
    <t>Opatrenie 5.2.1 Spracovanie produktov rybolovu a akvakultúry (čl. 69.1. a, b, f)</t>
  </si>
  <si>
    <r>
      <rPr>
        <b/>
        <sz val="11"/>
        <color theme="1"/>
        <rFont val="Calibri"/>
        <family val="2"/>
        <charset val="238"/>
        <scheme val="minor"/>
      </rPr>
      <t xml:space="preserve">Aktivita 1 Úspora energie alebo znižovanie negatívneho vplyvu na životné prostredie </t>
    </r>
    <r>
      <rPr>
        <sz val="11"/>
        <color theme="1"/>
        <rFont val="Calibri"/>
        <family val="2"/>
        <charset val="238"/>
        <scheme val="minor"/>
      </rPr>
      <t xml:space="preserve">
Uvedený typ aktivity zahŕňa:
- Stavebné investície do rekonštrukcie a modernizácie existujúcich spracovateľských kapacít (schválené Štátnou veterinárnou a potravinovou správou SR a zahrnuté do zoznamu prevádzkarní) spojené s úsporou energie alebo znižovaním negatívneho vplyvu na životné prostredie v objekte spracovateľskej jednotky, vrátane spracovania odpadu
- Investície súvisiace s obstaraním  nových, resp. modernizáciou existujúcich strojov, prístrojov, zariadení, techniky a technológií prispievajúcich k úspore energie a znižovaniu negatívneho vplyvu spracovania na životné prostredie.
Podporované sú napr.: investície súvisiace s prvotným skladovaním a spracovaním odpadu – separačné nádrže, filtre, čerpadlá na čistenie a vypúšťanie odpadu a pod.; vybudovanie prípojky kanalizácie a prvotná úprava odpadových vôd, ktoré sa bezprostredne viažu k objektu spracovateľskej jednotky; počítačové vybavenie vrátane softvéru.
</t>
    </r>
  </si>
  <si>
    <r>
      <rPr>
        <b/>
        <sz val="11"/>
        <color theme="1"/>
        <rFont val="Calibri"/>
        <family val="2"/>
        <charset val="238"/>
        <scheme val="minor"/>
      </rPr>
      <t xml:space="preserve">Aktivita 2 Zlepšenie bezpečnosti, hygieny, zdravia a pracovných podmienok </t>
    </r>
    <r>
      <rPr>
        <sz val="11"/>
        <color theme="1"/>
        <rFont val="Calibri"/>
        <family val="2"/>
        <charset val="238"/>
        <scheme val="minor"/>
      </rPr>
      <t xml:space="preserve"> 
Uvedený typ aktivity zahŕňa:
- Stavebné investície do rekonštrukcie, rozšírenia a modernizácie hygienicko-sanitárnych režimov, ako sú laboratória, umyvárne, hygienické zariadenia a šatne pre pracovníkov a návštevníkov; modernizáciu alebo obstaranie klimatizačno-ventilačného zariadenia a pod.
- Investície súvisiace s obstaraním nových, resp. s modernizáciou existujúcich strojov, prístrojov, zariadení, techniky a technológií pre zlepšenie bezpečnosti, hygieny, zdravia a pracovných podmienok  v objekte spracovateľskej prevádzky vrátane počítačového vybavenia a softvéru.
</t>
    </r>
  </si>
  <si>
    <r>
      <rPr>
        <b/>
        <sz val="11"/>
        <color theme="1"/>
        <rFont val="Calibri"/>
        <family val="2"/>
        <charset val="238"/>
        <scheme val="minor"/>
      </rPr>
      <t xml:space="preserve">Aktivita 3 Zavádzanie nových alebo zlepšených produktov, procesov alebo systémov riadenia a organizácie  </t>
    </r>
    <r>
      <rPr>
        <sz val="11"/>
        <color theme="1"/>
        <rFont val="Calibri"/>
        <family val="2"/>
        <charset val="238"/>
        <scheme val="minor"/>
      </rPr>
      <t xml:space="preserve">
Uvedený typ aktivity zahŕňa:
- Stavebné investície do rozšírenia, rekonštrukcie, a modernizácie existujúcich spracovateľských kapacít (schválené Štátnou veterinárnou a potravinovou správou SR a zahrnuté do zoznamu prevádzkarní) spojené so zavedením nových alebo zlepšených produktov, procesov alebo systémov riadenia a organizácie v objekte spracovateľskej jednotky. 
Rekonštrukcia a modernizácia existujúcich spracovateľských kapacít zahŕňa aj rekonštrukciu a modernizáciu existujúcich alebo vybudovanie nových objektov plniacich doplnkové funkcie, (napr. sklady, garáže, dielne, administratívne priestory a pod.).
- Investície súvisiace s obstaraním nových, resp. s modernizáciou existujúcich strojov, prístrojov a zariadení, techniky a technológií potrebných pre zavedenie nových alebo zlepšených produktov, procesov alebo systémov riadenia a organizácie alebo na  inováciu výrobného programu.
Podporované sú napr. prepravné systémy, výrobníky ľadu, manipulačné zariadenia, počítačové vybavenie vrátane softvéru. 
- Investície súvisiace obstaraním dopravných prostriedkov (vozidiel) využívaných v spracovaní produktov rybolovu a akvakultúry alebo na uvádzanie týchto produktov na trh prijímateľom.
</t>
    </r>
  </si>
  <si>
    <r>
      <t xml:space="preserve"> </t>
    </r>
    <r>
      <rPr>
        <sz val="11"/>
        <color rgb="FF000000"/>
        <rFont val="Calibri"/>
        <family val="2"/>
        <charset val="238"/>
      </rPr>
      <t>Opatrenie 2.3.1 Produktívne investície do akvakultúry  (čl. 48.1. e, j)</t>
    </r>
  </si>
  <si>
    <t>Opatrenie 3.2.1 Kontrola a presadzovanie (čl. 76. 2. c, g, h, j)</t>
  </si>
  <si>
    <r>
      <t xml:space="preserve">  </t>
    </r>
    <r>
      <rPr>
        <b/>
        <sz val="11"/>
        <color theme="1"/>
        <rFont val="Calibri"/>
        <family val="2"/>
        <charset val="238"/>
        <scheme val="minor"/>
      </rPr>
      <t>Aktivita 2:  Inovačné systémy pre kontrolu a monitorovanie</t>
    </r>
    <r>
      <rPr>
        <sz val="11"/>
        <color theme="1"/>
        <rFont val="Calibri"/>
        <family val="2"/>
        <charset val="238"/>
        <scheme val="minor"/>
      </rPr>
      <t xml:space="preserve">
Uvedený typ aktivity zahŕňa:
- Vývoj inovačných systémov kontroly a monitorovacích systémov
- Vývoj webových stránok súvisiacich s kontrolou</t>
    </r>
  </si>
  <si>
    <r>
      <rPr>
        <b/>
        <sz val="11"/>
        <color theme="1"/>
        <rFont val="Calibri"/>
        <family val="2"/>
        <charset val="238"/>
        <scheme val="minor"/>
      </rPr>
      <t>Aktivita 1:  Technické zabezpečenie vysledovateľnosti produktov rybolovu a akvakultúry</t>
    </r>
    <r>
      <rPr>
        <sz val="11"/>
        <color theme="1"/>
        <rFont val="Calibri"/>
        <family val="2"/>
        <charset val="238"/>
        <scheme val="minor"/>
      </rPr>
      <t xml:space="preserve">
Uvedený typ aktivity zahŕňa:
- Vývoj, nákup a inštalácia komponentov vrátane počítačového hardvéru a softvéru, ktoré sú potrebné na zabezpečenie vysledovateľnosti produktov rybolovu a akvakultúry v zmysle čl. 58 kontrolného  nariadenia
</t>
    </r>
  </si>
  <si>
    <r>
      <rPr>
        <b/>
        <sz val="11"/>
        <color theme="1"/>
        <rFont val="Calibri"/>
        <family val="2"/>
        <charset val="238"/>
        <scheme val="minor"/>
      </rPr>
      <t>Aktivita 3:  Odborná príprava a výmeny personálu</t>
    </r>
    <r>
      <rPr>
        <sz val="11"/>
        <color theme="1"/>
        <rFont val="Calibri"/>
        <family val="2"/>
        <charset val="238"/>
        <scheme val="minor"/>
      </rPr>
      <t xml:space="preserve">
Uvedený typ aktivity zahŕňa:
- Účasť na programoch odbornej prípravy a výmeny zamestnancov prijímateľa zodpovedných  za monitorovanie, kontrolu a dohľad nad rybárskymi činnosťami vrátane programov výmeny medzi členskými štátmi EÚ
</t>
    </r>
    <r>
      <rPr>
        <sz val="11"/>
        <color theme="1"/>
        <rFont val="Calibri"/>
        <family val="2"/>
        <charset val="238"/>
        <scheme val="minor"/>
      </rPr>
      <t xml:space="preserve">
</t>
    </r>
  </si>
  <si>
    <r>
      <rPr>
        <b/>
        <sz val="11"/>
        <color theme="1"/>
        <rFont val="Calibri"/>
        <family val="2"/>
        <charset val="238"/>
        <scheme val="minor"/>
      </rPr>
      <t>Aktivita 4: Iniciatívy na boj proti nezákonnému, nenahlásenému a neregulovanému rybolovu a o vykonávaní pravidiel SRP</t>
    </r>
    <r>
      <rPr>
        <sz val="11"/>
        <color theme="1"/>
        <rFont val="Calibri"/>
        <family val="2"/>
        <charset val="238"/>
        <scheme val="minor"/>
      </rPr>
      <t xml:space="preserve">
Uvedený typ aktivity zahŕňa:
- Organizovanie iniciatív vrátane seminárov  a zabezpečenie mediálnych nástrojov zameraných na zvýšenie informovanosti chovateľov a spracovateľov rýb, ako aj ďalších aktérov, ako sú inšpektori, prokurátori a sudcovia, ako aj širokej verejnosti o potrebe bojovať proti nezákonnému, nenahlásenému a neregulovanému rybolovu a o vykonávaní pravidiel SRP</t>
    </r>
  </si>
  <si>
    <r>
      <rPr>
        <b/>
        <sz val="11"/>
        <color theme="1"/>
        <rFont val="Calibri"/>
        <family val="2"/>
        <charset val="238"/>
        <scheme val="minor"/>
      </rPr>
      <t>Aktivita: Zber, správa a využívanie údajov</t>
    </r>
    <r>
      <rPr>
        <sz val="11"/>
        <color theme="1"/>
        <rFont val="Calibri"/>
        <family val="2"/>
        <charset val="238"/>
        <scheme val="minor"/>
      </rPr>
      <t xml:space="preserve">
Uvedený typ aktivity zahŕňa:
- Technické zabezpečenie riadenia, zberu a spracovania údajov 
- Zabezpečenie administratívnych kapacít - refundácia miezd zamestnancov prijímateľa zapojených do riadenia zberu, správy a poskytovania údajov v súlade s viacročným programom pre zber, správu a využívanie údajov v zmysle nariadenia o SRP (napr. národný korešpondent)
- Prípravu, vypracovanie a vykonávanie viacročného vnútroštátneho programu na zber, správu a využívanie údajov 
- Účasť národného korešpondenta na pracovných návštevách členských štátov EÚ týkajúcich sa zberu údajov
- Organizovanie koordinačných národných, medzinárodných a regionálnych stretnutí
</t>
    </r>
  </si>
  <si>
    <r>
      <rPr>
        <b/>
        <sz val="11"/>
        <color theme="1"/>
        <rFont val="Calibri"/>
        <family val="2"/>
        <charset val="238"/>
        <scheme val="minor"/>
      </rPr>
      <t xml:space="preserve">Aktivita 1 Získavanie nových trhov a zlepšenie podmienok pre uvádzanie produktov rybolovu a akvakultúry na trh </t>
    </r>
    <r>
      <rPr>
        <sz val="11"/>
        <color theme="1"/>
        <rFont val="Calibri"/>
        <family val="2"/>
        <charset val="238"/>
        <scheme val="minor"/>
      </rPr>
      <t xml:space="preserve">
Uvedená aktivita zahŕňa:
- Realizáciu prieskumov trhu a trhových štúdií v rámci a mimo územia EÚ 
Územím mimo EÚ sa myslí územie krajín Európskeho hospodárskeho priestoru.
- Pasívnu a/alebo aktívnu účasť na výstavách (pasívna účasť - návštevník; aktívna účasť – vystavovateľ) v rámci aj mimo územia EÚ   
- Účasť na konferenciách/workshopoch súvisiacich s predmetom projektu, v rámci aj mimo územia EÚ
- Zriadenie webovej stránky na propagáciu vlastných výrobkov akvakultúry
Žiadateľ pri tvorbe webovej stránky na propagáciu vlastných výrobkov akvakultúry musí v zmysle Partnerskej dohody SR na roky 2014 – 2020 vytvoriť podmienky prístupnosti k informáciám aj osobám so zdravotným postihnutím. Potrebné informácie a štandardy na vytvorenie takýchto podmienok sú uvedené vo Výnose Ministerstva financií SR č. 55/2014 Z. z. o štandardoch pre informačné systémy verejnej správy v platnom znení.
</t>
    </r>
  </si>
  <si>
    <r>
      <rPr>
        <b/>
        <sz val="11"/>
        <color theme="1"/>
        <rFont val="Calibri"/>
        <family val="2"/>
        <charset val="238"/>
        <scheme val="minor"/>
      </rPr>
      <t>Aktivita 2:  Národné informačné a propagačné kampane</t>
    </r>
    <r>
      <rPr>
        <sz val="11"/>
        <color theme="1"/>
        <rFont val="Calibri"/>
        <family val="2"/>
        <charset val="238"/>
        <scheme val="minor"/>
      </rPr>
      <t xml:space="preserve">
Uvedený typ aktivity zahŕňa:
- Organizovanie národných informačných a propagačných kampaní zameraných na zvýšenie informovanosti verejnosti o udržateľných produktoch rybolovu a akvakultúry
</t>
    </r>
  </si>
  <si>
    <t xml:space="preserve"> Opatrenie Technická pomoc OP RH</t>
  </si>
  <si>
    <r>
      <rPr>
        <b/>
        <sz val="11"/>
        <color theme="1"/>
        <rFont val="Calibri"/>
        <family val="2"/>
        <charset val="238"/>
        <scheme val="minor"/>
      </rPr>
      <t>Aktivita 1:  Vykonávanie OP</t>
    </r>
    <r>
      <rPr>
        <sz val="11"/>
        <color theme="1"/>
        <rFont val="Calibri"/>
        <family val="2"/>
        <charset val="238"/>
        <scheme val="minor"/>
      </rPr>
      <t xml:space="preserve">
Uvedený typ aktivity zahŕňa:
- Zasadnutia  monitorovacích výborov a podvýborov vrátane nákladov na expertov a iných účastníkov týchto výborov, ak je ich účasť nevyhnutná pre efektívnu prácu monitorovacieho výboru, prípravu a prenájom priestorov, zabezpečenie materiálov, catering vrátane prípravy na nasledujúce programové obdobie 
- Školenia pre riadiace, implementačné, auditné a overovacie štruktúry, vrátane odmeňovania školiteľov, brožúry
- Konferencie v súvislosti s otázkami administrácie programu
- Správy o vykonávaní OP
</t>
    </r>
  </si>
  <si>
    <r>
      <rPr>
        <b/>
        <sz val="11"/>
        <color theme="1"/>
        <rFont val="Calibri"/>
        <family val="2"/>
        <charset val="238"/>
        <scheme val="minor"/>
      </rPr>
      <t>Aktivita 3:  Zlepšenie/zvyšovanie administratívnych kapacít</t>
    </r>
    <r>
      <rPr>
        <sz val="11"/>
        <color theme="1"/>
        <rFont val="Calibri"/>
        <family val="2"/>
        <charset val="238"/>
        <scheme val="minor"/>
      </rPr>
      <t xml:space="preserve">
Uvedený typ aktivity zahŕňa:
- Refundáciu miezd (platy a odmeny) neštátnych zamestnancov – zmluvný personál (napr. výdavky na odborných hodnotiteľov)
- Refundáciu miezd (platy a odmeny) štátnych a verejných zamestnancov vykonávajúcich činnosti spojené s riadením, implementáciou, kontrolou, overovaním, auditom, monitorovaním a hodnotením programu a prípravou nového programovacieho obdobia – činnosti musia byť podložené patrične zdôvodneným rozhodnutím príslušného orgánu o vykonávaní úloh
</t>
    </r>
  </si>
  <si>
    <r>
      <rPr>
        <b/>
        <sz val="11"/>
        <color theme="1"/>
        <rFont val="Calibri"/>
        <family val="2"/>
        <charset val="238"/>
        <scheme val="minor"/>
      </rPr>
      <t>Aktivita 4:  Komunikačné činnosti</t>
    </r>
    <r>
      <rPr>
        <sz val="11"/>
        <color theme="1"/>
        <rFont val="Calibri"/>
        <family val="2"/>
        <charset val="238"/>
        <scheme val="minor"/>
      </rPr>
      <t xml:space="preserve">
Uvedený typ aktivity zahŕňa:
- Informačné a propagačné kampane 
Informačná/propagačná kampaň predstavuje ucelený súbor informačných/propagačných aktivít, ktorý je realizovaný dlhodobejšie za účelom informovania verejnosti o možnostiach podpory z ENRF alebo na propagáciu OP RH.
Informačnou a/alebo propagačnou aktivitou sa rozumie najmä: konferencia, školenie, seminár, workshop, infodeň, účasť na veľtrhoch/výstavách, TV/rozhlasový spot, inzercia na internete/v tlači, publikácia, webstránka, a iné aktivity zamerané na informovanie verejnosti o možnostiach podpory z ENRF alebo na propagáciu OP RH.
</t>
    </r>
  </si>
  <si>
    <r>
      <rPr>
        <b/>
        <sz val="11"/>
        <color theme="1"/>
        <rFont val="Calibri"/>
        <family val="2"/>
        <charset val="238"/>
        <scheme val="minor"/>
      </rPr>
      <t xml:space="preserve">Aktivita 5:  Hodnotenie </t>
    </r>
    <r>
      <rPr>
        <sz val="11"/>
        <color theme="1"/>
        <rFont val="Calibri"/>
        <family val="2"/>
        <charset val="238"/>
        <scheme val="minor"/>
      </rPr>
      <t xml:space="preserve">
Uvedený typ aktivity zahŕňa:
- Hodnotiace aktivity v súlade s plánom hodnotení OP vrátane prípravy na nasledujúce programové obdobie
</t>
    </r>
  </si>
  <si>
    <r>
      <rPr>
        <b/>
        <sz val="11"/>
        <color theme="1"/>
        <rFont val="Calibri"/>
        <family val="2"/>
        <charset val="238"/>
        <scheme val="minor"/>
      </rPr>
      <t xml:space="preserve">Aktivita 7:  Kontrola a audit </t>
    </r>
    <r>
      <rPr>
        <sz val="11"/>
        <color theme="1"/>
        <rFont val="Calibri"/>
        <family val="2"/>
        <charset val="238"/>
        <scheme val="minor"/>
      </rPr>
      <t xml:space="preserve">
Uvedený typ aktivity zahŕňa:
- Kontrolu a overovanie na mieste, audity (napr. cestovné výdavky, diéty)
</t>
    </r>
  </si>
  <si>
    <r>
      <rPr>
        <b/>
        <sz val="11"/>
        <color theme="1"/>
        <rFont val="Calibri"/>
        <family val="2"/>
        <charset val="238"/>
        <scheme val="minor"/>
      </rPr>
      <t xml:space="preserve">Aktivita 8:  Iné aktivity technickej pomoci </t>
    </r>
    <r>
      <rPr>
        <sz val="11"/>
        <color theme="1"/>
        <rFont val="Calibri"/>
        <family val="2"/>
        <charset val="238"/>
        <scheme val="minor"/>
      </rPr>
      <t xml:space="preserve">
Uvedený typ aktivity zahŕňa:
- Pracovné návštevy členských a pristupujúcich krajín EÚ zamestnancami zaoberajúcimi sa administráciou (implementáciou ) OP
- Rokovania so zástupcami členských a pristupujúcich krajín v súvislosti s administráciou programu
- Preklady a tlmočenie 
- Výdavky na expertov v oblasti VO/pri posudzovaní a revízii programových základní a ukazovateľov a pri asistencii alebo odporučeniach monitorovaciemu výboru ohľadom implementácie monitorovacích úloh
- Výpočtová technika (hardvér, softvér) vrátane príslušenstva pre potreby implementácie OP RH
- Kancelárske vybavenie a kancelárska technika pre potreby implementácie OP RH
</t>
    </r>
  </si>
  <si>
    <r>
      <rPr>
        <b/>
        <sz val="11"/>
        <color theme="1"/>
        <rFont val="Calibri"/>
        <family val="2"/>
        <charset val="238"/>
        <scheme val="minor"/>
      </rPr>
      <t>Aktivita 2: Informačné systémy</t>
    </r>
    <r>
      <rPr>
        <sz val="11"/>
        <color theme="1"/>
        <rFont val="Calibri"/>
        <family val="2"/>
        <charset val="238"/>
        <scheme val="minor"/>
      </rPr>
      <t xml:space="preserve">
Uvedený typ aktivity zahŕňa:
- Zriadenie, aktualizáciu, servis a zdokonaľovanie IT systémov pre monitorovanie projektov
financovaných z OP RH</t>
    </r>
  </si>
  <si>
    <r>
      <rPr>
        <b/>
        <sz val="11"/>
        <color theme="1"/>
        <rFont val="Calibri"/>
        <family val="2"/>
        <charset val="238"/>
        <scheme val="minor"/>
      </rPr>
      <t>Aktivita 6: Štúdie</t>
    </r>
    <r>
      <rPr>
        <sz val="11"/>
        <color theme="1"/>
        <rFont val="Calibri"/>
        <family val="2"/>
        <charset val="238"/>
        <scheme val="minor"/>
      </rPr>
      <t xml:space="preserve">
Uvedený typ aktivity zahŕňa:
- Štúdie, analýzy a koncepcie potrebné pre implementáciu OP vrátane prípravy na nasledujúce
programové obdobie</t>
    </r>
  </si>
  <si>
    <t>Aktivita 2 Informačné systémy</t>
  </si>
  <si>
    <t>Aktivita 6 Štúdie</t>
  </si>
  <si>
    <t>2.2.1 Produktívne investície do akvakultúry (čl. 48.1. a, c, d, f, g, h)</t>
  </si>
  <si>
    <r>
      <rPr>
        <b/>
        <sz val="11"/>
        <color theme="1"/>
        <rFont val="Calibri"/>
        <family val="2"/>
        <charset val="238"/>
        <scheme val="minor"/>
      </rPr>
      <t>Oprávnený žiadateľ:</t>
    </r>
    <r>
      <rPr>
        <sz val="11"/>
        <color theme="1"/>
        <rFont val="Calibri"/>
        <family val="2"/>
        <charset val="238"/>
        <scheme val="minor"/>
      </rPr>
      <t xml:space="preserve">
Štátna veterinárna a potravinová správa SR
</t>
    </r>
  </si>
  <si>
    <r>
      <rPr>
        <b/>
        <sz val="11"/>
        <color theme="1"/>
        <rFont val="Calibri"/>
        <family val="2"/>
        <charset val="238"/>
        <scheme val="minor"/>
      </rPr>
      <t>Oprávnený žiadateľ:</t>
    </r>
    <r>
      <rPr>
        <sz val="11"/>
        <color theme="1"/>
        <rFont val="Calibri"/>
        <family val="2"/>
        <charset val="238"/>
        <scheme val="minor"/>
      </rPr>
      <t xml:space="preserve">
MPRV SR
</t>
    </r>
  </si>
  <si>
    <r>
      <rPr>
        <b/>
        <sz val="11"/>
        <color theme="1"/>
        <rFont val="Calibri"/>
        <family val="2"/>
        <charset val="238"/>
        <scheme val="minor"/>
      </rPr>
      <t>Oprávnení žiadatelia:</t>
    </r>
    <r>
      <rPr>
        <sz val="11"/>
        <color theme="1"/>
        <rFont val="Calibri"/>
        <family val="2"/>
        <charset val="238"/>
        <scheme val="minor"/>
      </rPr>
      <t xml:space="preserve">
Fyzické a právnické osoby podnikajúce v oblasti akvakultúry:
- samostatne hospodáriaci roľníci
- obchodné spoločnosti podnikajúce v zmysle Obchodného zákonníka
- občianske združenia 
- štátne podniky
Fyzické a právnické osoby podnikajúce v oblasti spracovania produktov rybolovu a akvakultúry:
- obchodné spoločnosti podnikajúce v zmysle Obchodného zákonníka
- fyzické osoby podnikajúce na základe živnostenského oprávnenia
</t>
    </r>
  </si>
  <si>
    <r>
      <rPr>
        <b/>
        <sz val="11"/>
        <color theme="1"/>
        <rFont val="Calibri"/>
        <family val="2"/>
        <charset val="238"/>
        <scheme val="minor"/>
      </rPr>
      <t>Oprávnený žiadateľ:</t>
    </r>
    <r>
      <rPr>
        <sz val="11"/>
        <color theme="1"/>
        <rFont val="Calibri"/>
        <family val="2"/>
        <charset val="238"/>
        <scheme val="minor"/>
      </rPr>
      <t xml:space="preserve">
- RO (MPRV SR)
- SO (PPA)
- Certifikačný orgán (MFSR)
- Orgán auditu (Ministerstvo financií Slovenskej republiky) vrátane spolupracujúcich
orgánov
- CKO (Úrad podpredsedu vlády SR pre investície a informatizáciu)
</t>
    </r>
  </si>
  <si>
    <t>plánované vyhlásenie vyzvania 5/2017</t>
  </si>
  <si>
    <t>5.1.1 Marketingové opatrenia (čl. 68.1. b, g)</t>
  </si>
  <si>
    <t>Opatrenie 5.1.1 Marketingové opatrenia (čl. 68.1. b, g)</t>
  </si>
  <si>
    <t>3.1.1 Zber údajov (čl. 77.2 a, e)</t>
  </si>
  <si>
    <t>Opatrenie 3.1.1 Zber údajov (čl. 77.2 a, e)</t>
  </si>
  <si>
    <t>plánované vyhlásenie výzvy 5/2017</t>
  </si>
  <si>
    <t>5.1.1 Marketingové opatrenia (čl. 68.1. b)</t>
  </si>
  <si>
    <t>5.1.1 Marketingové opatrenia (čl. 68.1. g)</t>
  </si>
  <si>
    <t>N</t>
  </si>
  <si>
    <t>Alokácia vo výzvach (EÚ+ŠR)</t>
  </si>
  <si>
    <t>Alokácia na opatrenie      (EÚ+ŠR)</t>
  </si>
  <si>
    <t>Voľná alokácia po výzvach (EÚ+ŠR)</t>
  </si>
  <si>
    <t>vyhlásené 12/2016</t>
  </si>
  <si>
    <t>Technická pomoc (Aktivita 5)</t>
  </si>
  <si>
    <t>plánované  v roku 2018</t>
  </si>
  <si>
    <r>
      <rPr>
        <b/>
        <sz val="11"/>
        <color theme="1"/>
        <rFont val="Calibri"/>
        <family val="2"/>
        <charset val="238"/>
        <scheme val="minor"/>
      </rPr>
      <t xml:space="preserve">Oprávnení žiadatelia </t>
    </r>
    <r>
      <rPr>
        <b/>
        <i/>
        <sz val="11"/>
        <color theme="1"/>
        <rFont val="Calibri"/>
        <family val="2"/>
        <charset val="238"/>
        <scheme val="minor"/>
      </rPr>
      <t xml:space="preserve">(Kategória MSP) </t>
    </r>
    <r>
      <rPr>
        <sz val="11"/>
        <color theme="1"/>
        <rFont val="Calibri"/>
        <family val="2"/>
        <charset val="238"/>
        <scheme val="minor"/>
      </rPr>
      <t xml:space="preserve">               Fyzické a právnické osoby podnikajúce v oblasti spracovania produktov rybolovu a akvakultúry:
- obchodné spoločnosti podnikajúce v zmysle Obchodného zákonníka
- fyzické osoby podnikajúce na základe živnostenského oprávnenia
</t>
    </r>
  </si>
  <si>
    <r>
      <rPr>
        <b/>
        <sz val="11"/>
        <color theme="1"/>
        <rFont val="Calibri"/>
        <family val="2"/>
        <charset val="238"/>
        <scheme val="minor"/>
      </rPr>
      <t xml:space="preserve">Oprávnený žiadateľ </t>
    </r>
    <r>
      <rPr>
        <b/>
        <i/>
        <sz val="11"/>
        <color theme="1"/>
        <rFont val="Calibri"/>
        <family val="2"/>
        <charset val="238"/>
        <scheme val="minor"/>
      </rPr>
      <t>(Kategória MSP + ostatné podniky nespadajúce pod MSP)</t>
    </r>
    <r>
      <rPr>
        <sz val="11"/>
        <color theme="1"/>
        <rFont val="Calibri"/>
        <family val="2"/>
        <charset val="238"/>
        <scheme val="minor"/>
      </rPr>
      <t xml:space="preserve">
Fyzické a právnické osoby podnikajúce v oblasti akvakultúry:
- samostatne hospodáriaci roľníci
- obchodné spoločnosti podnikajúce v zmysle Obchodného zákonníka
- občianske združenia 
- štátne podniky</t>
    </r>
  </si>
  <si>
    <r>
      <rPr>
        <b/>
        <i/>
        <sz val="11"/>
        <color theme="1"/>
        <rFont val="Calibri"/>
        <family val="2"/>
        <charset val="238"/>
        <scheme val="minor"/>
      </rPr>
      <t>Oprávnený žiadateľ (Kategória MSP + ostatné podniky nespadajuce pod MSP)</t>
    </r>
    <r>
      <rPr>
        <sz val="11"/>
        <color theme="1"/>
        <rFont val="Calibri"/>
        <family val="2"/>
        <charset val="238"/>
        <scheme val="minor"/>
      </rPr>
      <t xml:space="preserve">
Fyzické a právnické osoby podnikajúce v oblasti akvakultúry:
- samostatne hospodáriaci roľníci
- obchodné spoločnosti podnikajúce v zmysle Obchodného zákonníka
- občianske združenia 
- štátne podniky 
</t>
    </r>
  </si>
  <si>
    <t xml:space="preserve">Max. počet podporených projektov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</si>
</sst>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quot;  &quot;"/>
    <numFmt numFmtId="165" formatCode="#,##0;[Red]#,##0"/>
  </numFmts>
  <fonts count="20" x14ac:knownFonts="1">
    <font>
      <sz val="11"/>
      <color theme="1"/>
      <name val="Calibri"/>
      <family val="2"/>
      <charset val="238"/>
      <scheme val="minor"/>
    </font>
    <font>
      <sz val="9"/>
      <color theme="1"/>
      <name val="Calibri"/>
      <family val="2"/>
      <scheme val="minor"/>
    </font>
    <font>
      <sz val="9"/>
      <color rgb="FF000000"/>
      <name val="Calibri"/>
      <family val="2"/>
      <scheme val="minor"/>
    </font>
    <font>
      <b/>
      <sz val="24"/>
      <color theme="3"/>
      <name val="Book Antiqua"/>
      <family val="1"/>
      <charset val="238"/>
    </font>
    <font>
      <b/>
      <sz val="9"/>
      <color theme="1"/>
      <name val="Calibri"/>
      <family val="2"/>
      <scheme val="minor"/>
    </font>
    <font>
      <sz val="9"/>
      <name val="Calibri"/>
      <family val="2"/>
      <scheme val="minor"/>
    </font>
    <font>
      <sz val="9"/>
      <color rgb="FFFF0000"/>
      <name val="Calibri"/>
      <family val="2"/>
      <scheme val="minor"/>
    </font>
    <font>
      <sz val="11"/>
      <color theme="1"/>
      <name val="Calibri"/>
      <family val="2"/>
      <charset val="238"/>
      <scheme val="minor"/>
    </font>
    <font>
      <sz val="9"/>
      <color theme="1"/>
      <name val="Calibri"/>
      <family val="2"/>
      <charset val="238"/>
      <scheme val="minor"/>
    </font>
    <font>
      <b/>
      <sz val="9"/>
      <color theme="1"/>
      <name val="Calibri"/>
      <family val="2"/>
      <charset val="238"/>
      <scheme val="minor"/>
    </font>
    <font>
      <b/>
      <i/>
      <sz val="9"/>
      <color theme="1"/>
      <name val="Calibri"/>
      <family val="2"/>
      <charset val="238"/>
      <scheme val="minor"/>
    </font>
    <font>
      <b/>
      <sz val="9"/>
      <color rgb="FF000000"/>
      <name val="Calibri"/>
      <family val="2"/>
      <charset val="238"/>
      <scheme val="minor"/>
    </font>
    <font>
      <b/>
      <sz val="11"/>
      <color theme="1"/>
      <name val="Calibri"/>
      <family val="2"/>
      <charset val="238"/>
      <scheme val="minor"/>
    </font>
    <font>
      <sz val="11"/>
      <color theme="1"/>
      <name val="Calibri"/>
      <family val="2"/>
      <charset val="238"/>
    </font>
    <font>
      <u/>
      <sz val="11"/>
      <color theme="10"/>
      <name val="Calibri"/>
      <family val="2"/>
      <charset val="238"/>
      <scheme val="minor"/>
    </font>
    <font>
      <u/>
      <sz val="9"/>
      <color theme="1"/>
      <name val="Calibri"/>
      <family val="2"/>
      <charset val="238"/>
      <scheme val="minor"/>
    </font>
    <font>
      <sz val="11"/>
      <color rgb="FF000000"/>
      <name val="Calibri"/>
      <family val="2"/>
      <charset val="238"/>
    </font>
    <font>
      <sz val="9"/>
      <color indexed="81"/>
      <name val="Tahoma"/>
      <family val="2"/>
      <charset val="238"/>
    </font>
    <font>
      <b/>
      <sz val="9"/>
      <color indexed="81"/>
      <name val="Tahoma"/>
      <family val="2"/>
      <charset val="238"/>
    </font>
    <font>
      <b/>
      <i/>
      <sz val="11"/>
      <color theme="1"/>
      <name val="Calibri"/>
      <family val="2"/>
      <charset val="238"/>
      <scheme val="minor"/>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2D05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tint="0.599963377788628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rgb="FF4F81BD"/>
      </left>
      <right/>
      <top style="medium">
        <color rgb="FF4F81BD"/>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0" fontId="3" fillId="0" borderId="0" applyNumberFormat="0" applyFill="0" applyBorder="0" applyAlignment="0" applyProtection="0"/>
    <xf numFmtId="43" fontId="7" fillId="0" borderId="0" applyFont="0" applyFill="0" applyBorder="0" applyAlignment="0" applyProtection="0"/>
    <xf numFmtId="0" fontId="14" fillId="0" borderId="0" applyNumberFormat="0" applyFill="0" applyBorder="0" applyAlignment="0" applyProtection="0"/>
  </cellStyleXfs>
  <cellXfs count="138">
    <xf numFmtId="0" fontId="0" fillId="0" borderId="0" xfId="0"/>
    <xf numFmtId="49" fontId="1" fillId="0" borderId="0" xfId="0" applyNumberFormat="1" applyFont="1"/>
    <xf numFmtId="0" fontId="1" fillId="0" borderId="0" xfId="0" applyFont="1"/>
    <xf numFmtId="0" fontId="1" fillId="0" borderId="0" xfId="0" applyFont="1" applyAlignment="1">
      <alignment horizontal="center" vertical="center"/>
    </xf>
    <xf numFmtId="0" fontId="1" fillId="2" borderId="0" xfId="0" applyFont="1" applyFill="1" applyAlignment="1">
      <alignment horizontal="center"/>
    </xf>
    <xf numFmtId="4" fontId="1" fillId="0" borderId="0" xfId="0" applyNumberFormat="1" applyFont="1"/>
    <xf numFmtId="0" fontId="1" fillId="0" borderId="0" xfId="0" applyFont="1" applyAlignment="1">
      <alignment horizontal="center"/>
    </xf>
    <xf numFmtId="49" fontId="1" fillId="0" borderId="1" xfId="0" applyNumberFormat="1" applyFont="1" applyBorder="1" applyAlignment="1">
      <alignment horizontal="center" vertical="center"/>
    </xf>
    <xf numFmtId="0" fontId="1" fillId="0" borderId="0" xfId="0" applyNumberFormat="1" applyFont="1" applyAlignment="1">
      <alignment vertical="distributed" shrinkToFit="1"/>
    </xf>
    <xf numFmtId="0" fontId="6" fillId="0" borderId="0" xfId="0" applyNumberFormat="1" applyFont="1" applyAlignment="1">
      <alignment vertical="distributed" shrinkToFit="1"/>
    </xf>
    <xf numFmtId="0" fontId="0" fillId="0" borderId="1" xfId="0" applyBorder="1"/>
    <xf numFmtId="4" fontId="1" fillId="0" borderId="1" xfId="0" applyNumberFormat="1" applyFont="1" applyBorder="1" applyAlignment="1">
      <alignment horizontal="center" vertical="center"/>
    </xf>
    <xf numFmtId="49" fontId="4" fillId="0" borderId="0" xfId="0" applyNumberFormat="1" applyFont="1" applyBorder="1" applyAlignment="1">
      <alignment horizontal="left" vertical="center" wrapText="1"/>
    </xf>
    <xf numFmtId="49" fontId="1" fillId="0" borderId="0" xfId="0" applyNumberFormat="1" applyFont="1" applyBorder="1"/>
    <xf numFmtId="4" fontId="1" fillId="0" borderId="0" xfId="0" applyNumberFormat="1" applyFont="1" applyBorder="1"/>
    <xf numFmtId="49" fontId="1" fillId="0" borderId="0" xfId="0" applyNumberFormat="1" applyFont="1" applyBorder="1" applyAlignment="1">
      <alignment horizontal="left" vertical="center" wrapText="1"/>
    </xf>
    <xf numFmtId="3" fontId="1" fillId="0" borderId="1" xfId="0" applyNumberFormat="1" applyFont="1" applyBorder="1" applyAlignment="1">
      <alignment horizontal="center" vertical="center"/>
    </xf>
    <xf numFmtId="0" fontId="1" fillId="0" borderId="0" xfId="0" applyFont="1" applyAlignment="1"/>
    <xf numFmtId="4" fontId="1" fillId="2" borderId="0" xfId="0" applyNumberFormat="1" applyFont="1" applyFill="1" applyBorder="1"/>
    <xf numFmtId="0" fontId="1" fillId="2" borderId="0" xfId="0" applyFont="1" applyFill="1"/>
    <xf numFmtId="0" fontId="0" fillId="3" borderId="1" xfId="0" applyFill="1" applyBorder="1"/>
    <xf numFmtId="49"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4" fontId="8" fillId="0" borderId="1" xfId="0" applyNumberFormat="1" applyFont="1" applyBorder="1" applyAlignment="1">
      <alignment horizontal="center" vertical="center"/>
    </xf>
    <xf numFmtId="0" fontId="0" fillId="4" borderId="0" xfId="0" applyFont="1" applyFill="1"/>
    <xf numFmtId="0" fontId="0" fillId="0" borderId="1" xfId="0" applyBorder="1" applyAlignment="1">
      <alignment vertical="top" wrapText="1"/>
    </xf>
    <xf numFmtId="0" fontId="0" fillId="0" borderId="0" xfId="0" applyAlignment="1">
      <alignment vertical="top"/>
    </xf>
    <xf numFmtId="0" fontId="0" fillId="4" borderId="0" xfId="0" applyFill="1"/>
    <xf numFmtId="4" fontId="8" fillId="5" borderId="1" xfId="0" applyNumberFormat="1" applyFont="1" applyFill="1" applyBorder="1" applyAlignment="1">
      <alignment horizontal="center" vertical="center" wrapText="1"/>
    </xf>
    <xf numFmtId="4" fontId="8" fillId="6" borderId="1" xfId="0" applyNumberFormat="1" applyFont="1" applyFill="1" applyBorder="1" applyAlignment="1">
      <alignment horizontal="center" vertical="center" wrapText="1"/>
    </xf>
    <xf numFmtId="3" fontId="9" fillId="5" borderId="1" xfId="0" applyNumberFormat="1" applyFont="1" applyFill="1" applyBorder="1" applyAlignment="1">
      <alignment horizontal="center" vertical="center"/>
    </xf>
    <xf numFmtId="164" fontId="9" fillId="5" borderId="1" xfId="2" applyNumberFormat="1" applyFont="1" applyFill="1" applyBorder="1" applyAlignment="1">
      <alignment horizontal="center" vertical="center"/>
    </xf>
    <xf numFmtId="3" fontId="9" fillId="5" borderId="1" xfId="2" applyNumberFormat="1" applyFont="1" applyFill="1" applyBorder="1" applyAlignment="1">
      <alignment horizontal="center" vertical="center"/>
    </xf>
    <xf numFmtId="165" fontId="9" fillId="5" borderId="1" xfId="2" applyNumberFormat="1" applyFont="1" applyFill="1" applyBorder="1" applyAlignment="1">
      <alignment horizontal="center" vertical="center"/>
    </xf>
    <xf numFmtId="0" fontId="1" fillId="0" borderId="1" xfId="0" applyFont="1" applyBorder="1" applyAlignment="1">
      <alignment horizontal="center" vertical="center"/>
    </xf>
    <xf numFmtId="4" fontId="8" fillId="2" borderId="1" xfId="0" applyNumberFormat="1" applyFont="1" applyFill="1" applyBorder="1" applyAlignment="1">
      <alignment horizontal="center" vertical="center" wrapText="1"/>
    </xf>
    <xf numFmtId="0" fontId="0" fillId="0" borderId="3" xfId="0" applyBorder="1" applyAlignment="1">
      <alignment vertical="top" wrapText="1"/>
    </xf>
    <xf numFmtId="0" fontId="13" fillId="4" borderId="6" xfId="0" applyFont="1" applyFill="1" applyBorder="1" applyAlignment="1">
      <alignment vertical="center" wrapText="1"/>
    </xf>
    <xf numFmtId="4" fontId="5" fillId="2" borderId="1" xfId="0" applyNumberFormat="1" applyFont="1" applyFill="1" applyBorder="1" applyAlignment="1">
      <alignment horizontal="center" vertical="center" wrapText="1"/>
    </xf>
    <xf numFmtId="4" fontId="9" fillId="8" borderId="1" xfId="0" applyNumberFormat="1" applyFont="1" applyFill="1" applyBorder="1" applyAlignment="1">
      <alignment horizontal="center" vertical="center" wrapText="1"/>
    </xf>
    <xf numFmtId="0" fontId="8" fillId="0" borderId="13" xfId="0" applyNumberFormat="1" applyFont="1" applyBorder="1" applyAlignment="1">
      <alignment horizontal="center" vertical="center" shrinkToFit="1"/>
    </xf>
    <xf numFmtId="49" fontId="1" fillId="0" borderId="14" xfId="0" applyNumberFormat="1" applyFont="1" applyBorder="1" applyAlignment="1">
      <alignment horizontal="center" vertical="center"/>
    </xf>
    <xf numFmtId="3" fontId="1" fillId="0" borderId="14" xfId="0" applyNumberFormat="1" applyFont="1" applyBorder="1" applyAlignment="1">
      <alignment horizontal="center" vertical="center"/>
    </xf>
    <xf numFmtId="4" fontId="1" fillId="0" borderId="14" xfId="0" applyNumberFormat="1" applyFont="1" applyBorder="1" applyAlignment="1">
      <alignment horizontal="center" vertical="center"/>
    </xf>
    <xf numFmtId="4" fontId="8" fillId="6" borderId="14" xfId="0" applyNumberFormat="1" applyFont="1" applyFill="1" applyBorder="1" applyAlignment="1">
      <alignment horizontal="center" vertical="center" wrapText="1"/>
    </xf>
    <xf numFmtId="0" fontId="8" fillId="0" borderId="15" xfId="0" applyNumberFormat="1" applyFont="1" applyBorder="1" applyAlignment="1">
      <alignment horizontal="center" vertical="center" shrinkToFit="1"/>
    </xf>
    <xf numFmtId="3" fontId="9" fillId="5" borderId="2" xfId="0" applyNumberFormat="1" applyFont="1" applyFill="1" applyBorder="1" applyAlignment="1">
      <alignment horizontal="center" vertical="center"/>
    </xf>
    <xf numFmtId="164" fontId="9" fillId="5" borderId="2" xfId="2" applyNumberFormat="1" applyFont="1" applyFill="1" applyBorder="1" applyAlignment="1">
      <alignment horizontal="center" vertical="center"/>
    </xf>
    <xf numFmtId="4" fontId="9" fillId="5" borderId="2" xfId="0"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0" fontId="0" fillId="0" borderId="14" xfId="0" applyBorder="1"/>
    <xf numFmtId="0" fontId="0" fillId="3" borderId="14" xfId="0" applyFill="1" applyBorder="1"/>
    <xf numFmtId="0" fontId="0" fillId="0" borderId="3" xfId="0" applyBorder="1"/>
    <xf numFmtId="0" fontId="0" fillId="0" borderId="27" xfId="0" applyBorder="1"/>
    <xf numFmtId="0" fontId="0" fillId="0" borderId="20" xfId="0" applyBorder="1"/>
    <xf numFmtId="0" fontId="0" fillId="3" borderId="20" xfId="0" applyFill="1" applyBorder="1"/>
    <xf numFmtId="0" fontId="0" fillId="0" borderId="21" xfId="0" applyBorder="1"/>
    <xf numFmtId="0" fontId="0" fillId="0" borderId="2" xfId="0" applyBorder="1"/>
    <xf numFmtId="0" fontId="0" fillId="3" borderId="2" xfId="0" applyFill="1" applyBorder="1"/>
    <xf numFmtId="0" fontId="0" fillId="0" borderId="10" xfId="0" applyBorder="1"/>
    <xf numFmtId="0" fontId="0" fillId="0" borderId="28" xfId="0" applyBorder="1"/>
    <xf numFmtId="0" fontId="0" fillId="5" borderId="14" xfId="0" applyFill="1" applyBorder="1" applyAlignment="1">
      <alignment horizontal="center"/>
    </xf>
    <xf numFmtId="0" fontId="0" fillId="5" borderId="27" xfId="0" applyFill="1" applyBorder="1" applyAlignment="1">
      <alignment horizontal="center"/>
    </xf>
    <xf numFmtId="0" fontId="1" fillId="5" borderId="11" xfId="0" applyFont="1" applyFill="1" applyBorder="1" applyAlignment="1">
      <alignment horizontal="left" vertical="center" wrapText="1"/>
    </xf>
    <xf numFmtId="0" fontId="2" fillId="5" borderId="4" xfId="0" applyFont="1" applyFill="1" applyBorder="1" applyAlignment="1">
      <alignment horizontal="left" vertical="center" wrapText="1"/>
    </xf>
    <xf numFmtId="0" fontId="1" fillId="5" borderId="4" xfId="0" applyFont="1" applyFill="1" applyBorder="1" applyAlignment="1">
      <alignment horizontal="left" vertical="center"/>
    </xf>
    <xf numFmtId="0" fontId="2" fillId="5" borderId="4" xfId="0" applyFont="1" applyFill="1" applyBorder="1" applyAlignment="1">
      <alignment horizontal="left" vertical="center"/>
    </xf>
    <xf numFmtId="0" fontId="2" fillId="5" borderId="23" xfId="0" applyFont="1" applyFill="1" applyBorder="1" applyAlignment="1">
      <alignment horizontal="left" vertical="center"/>
    </xf>
    <xf numFmtId="0" fontId="1" fillId="5" borderId="28" xfId="0" applyFont="1" applyFill="1" applyBorder="1" applyAlignment="1">
      <alignment horizontal="center" vertical="center"/>
    </xf>
    <xf numFmtId="0" fontId="1" fillId="5" borderId="20" xfId="0" applyFont="1" applyFill="1" applyBorder="1" applyAlignment="1">
      <alignment horizontal="center" vertical="center"/>
    </xf>
    <xf numFmtId="0" fontId="1" fillId="5" borderId="21" xfId="0" applyFont="1" applyFill="1" applyBorder="1" applyAlignment="1">
      <alignment horizontal="center" vertical="center"/>
    </xf>
    <xf numFmtId="0" fontId="0" fillId="0" borderId="3" xfId="0" applyBorder="1" applyAlignment="1">
      <alignment vertical="center" wrapText="1"/>
    </xf>
    <xf numFmtId="4" fontId="9"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xf>
    <xf numFmtId="49" fontId="15" fillId="0" borderId="1" xfId="3" applyNumberFormat="1" applyFont="1" applyBorder="1" applyAlignment="1">
      <alignment horizontal="left" vertical="center" wrapText="1"/>
    </xf>
    <xf numFmtId="4" fontId="1" fillId="2"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0" fontId="11" fillId="5" borderId="1" xfId="0" applyFont="1" applyFill="1" applyBorder="1" applyAlignment="1">
      <alignment horizontal="left" vertical="center"/>
    </xf>
    <xf numFmtId="0" fontId="15" fillId="0" borderId="1" xfId="3" applyFont="1" applyBorder="1" applyAlignment="1">
      <alignment horizontal="left" vertical="center" wrapText="1"/>
    </xf>
    <xf numFmtId="4" fontId="8" fillId="2" borderId="1" xfId="0" applyNumberFormat="1" applyFont="1" applyFill="1" applyBorder="1" applyAlignment="1">
      <alignment horizontal="center" vertical="center"/>
    </xf>
    <xf numFmtId="0" fontId="8" fillId="0" borderId="1" xfId="0" applyFont="1" applyBorder="1" applyAlignment="1">
      <alignment horizontal="center" vertical="center"/>
    </xf>
    <xf numFmtId="0" fontId="15" fillId="0" borderId="1" xfId="3" applyFont="1" applyBorder="1" applyAlignment="1">
      <alignment horizontal="left" vertical="center"/>
    </xf>
    <xf numFmtId="49" fontId="15" fillId="0" borderId="1" xfId="3" applyNumberFormat="1" applyFont="1" applyBorder="1" applyAlignment="1">
      <alignment horizontal="left" vertical="center"/>
    </xf>
    <xf numFmtId="0" fontId="9" fillId="5" borderId="1" xfId="0" applyFont="1" applyFill="1" applyBorder="1" applyAlignment="1">
      <alignment horizontal="left" vertical="center"/>
    </xf>
    <xf numFmtId="49" fontId="15" fillId="2" borderId="1" xfId="3" applyNumberFormat="1" applyFont="1" applyFill="1" applyBorder="1" applyAlignment="1">
      <alignment horizontal="left" vertical="center"/>
    </xf>
    <xf numFmtId="49" fontId="9" fillId="5" borderId="1" xfId="0" applyNumberFormat="1" applyFont="1" applyFill="1" applyBorder="1" applyAlignment="1">
      <alignment horizontal="left" vertical="center"/>
    </xf>
    <xf numFmtId="4" fontId="9" fillId="5" borderId="1" xfId="0" applyNumberFormat="1" applyFont="1" applyFill="1" applyBorder="1" applyAlignment="1">
      <alignment horizontal="center" vertical="center"/>
    </xf>
    <xf numFmtId="4" fontId="1" fillId="2" borderId="1" xfId="0" quotePrefix="1" applyNumberFormat="1" applyFont="1" applyFill="1" applyBorder="1" applyAlignment="1">
      <alignment horizontal="center" vertical="center"/>
    </xf>
    <xf numFmtId="3" fontId="1" fillId="0" borderId="1" xfId="0" applyNumberFormat="1" applyFont="1" applyBorder="1" applyAlignment="1">
      <alignment horizontal="center"/>
    </xf>
    <xf numFmtId="49" fontId="15" fillId="2" borderId="14" xfId="3" applyNumberFormat="1" applyFont="1" applyFill="1" applyBorder="1" applyAlignment="1">
      <alignment horizontal="left" vertical="center"/>
    </xf>
    <xf numFmtId="4" fontId="1" fillId="2" borderId="14" xfId="0" quotePrefix="1" applyNumberFormat="1" applyFont="1" applyFill="1" applyBorder="1" applyAlignment="1">
      <alignment horizontal="center" vertical="center"/>
    </xf>
    <xf numFmtId="0" fontId="8" fillId="0" borderId="14" xfId="0" applyFont="1" applyBorder="1" applyAlignment="1">
      <alignment horizontal="center" vertical="center"/>
    </xf>
    <xf numFmtId="0" fontId="9" fillId="5" borderId="2" xfId="0" applyFont="1" applyFill="1" applyBorder="1" applyAlignment="1">
      <alignment horizontal="left" vertical="center" wrapText="1"/>
    </xf>
    <xf numFmtId="3" fontId="9" fillId="5" borderId="2" xfId="0" applyNumberFormat="1"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2" xfId="0" applyFont="1" applyFill="1" applyBorder="1" applyAlignment="1">
      <alignment horizontal="center" vertical="center"/>
    </xf>
    <xf numFmtId="0" fontId="10" fillId="7" borderId="32"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33" xfId="0" applyNumberFormat="1" applyFont="1" applyFill="1" applyBorder="1" applyAlignment="1">
      <alignment horizontal="center" vertical="center" shrinkToFit="1"/>
    </xf>
    <xf numFmtId="0" fontId="9" fillId="5" borderId="10" xfId="0" applyNumberFormat="1" applyFont="1" applyFill="1" applyBorder="1" applyAlignment="1">
      <alignment horizontal="center" vertical="center" shrinkToFit="1"/>
    </xf>
    <xf numFmtId="0" fontId="8" fillId="0" borderId="3" xfId="0" applyNumberFormat="1" applyFont="1" applyBorder="1" applyAlignment="1">
      <alignment horizontal="center" vertical="center" shrinkToFit="1"/>
    </xf>
    <xf numFmtId="0" fontId="9" fillId="5" borderId="3" xfId="0" applyNumberFormat="1" applyFont="1" applyFill="1" applyBorder="1" applyAlignment="1">
      <alignment horizontal="center" vertical="center" shrinkToFit="1"/>
    </xf>
    <xf numFmtId="0" fontId="8" fillId="0" borderId="27" xfId="0" applyNumberFormat="1" applyFont="1" applyBorder="1" applyAlignment="1">
      <alignment horizontal="center" vertical="center" shrinkToFit="1"/>
    </xf>
    <xf numFmtId="0" fontId="9" fillId="10" borderId="18" xfId="0" applyFont="1" applyFill="1" applyBorder="1" applyAlignment="1">
      <alignment horizontal="center" vertical="center" wrapText="1"/>
    </xf>
    <xf numFmtId="0" fontId="1" fillId="0" borderId="0" xfId="0" applyFont="1" applyFill="1" applyBorder="1"/>
    <xf numFmtId="0" fontId="1" fillId="0" borderId="0" xfId="0" applyFont="1" applyFill="1" applyBorder="1" applyAlignment="1">
      <alignment horizontal="center"/>
    </xf>
    <xf numFmtId="1" fontId="8" fillId="0" borderId="13" xfId="0" applyNumberFormat="1" applyFont="1" applyBorder="1" applyAlignment="1">
      <alignment horizontal="center" vertical="center" shrinkToFit="1"/>
    </xf>
    <xf numFmtId="1" fontId="9" fillId="9" borderId="16" xfId="0" applyNumberFormat="1" applyFont="1" applyFill="1" applyBorder="1" applyAlignment="1">
      <alignment horizontal="center" vertical="center" shrinkToFit="1"/>
    </xf>
    <xf numFmtId="1" fontId="9" fillId="9" borderId="13" xfId="0" applyNumberFormat="1" applyFont="1" applyFill="1" applyBorder="1" applyAlignment="1">
      <alignment horizontal="center" vertical="center" shrinkToFit="1"/>
    </xf>
    <xf numFmtId="0" fontId="8" fillId="5" borderId="13" xfId="0" applyNumberFormat="1" applyFont="1" applyFill="1" applyBorder="1" applyAlignment="1">
      <alignment horizontal="center" vertical="center" shrinkToFit="1"/>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2" borderId="31" xfId="0" applyFont="1" applyFill="1" applyBorder="1" applyAlignment="1">
      <alignment horizontal="center" vertical="center"/>
    </xf>
    <xf numFmtId="0" fontId="9" fillId="2" borderId="29" xfId="0" applyFont="1" applyFill="1" applyBorder="1" applyAlignment="1">
      <alignment horizontal="center" vertical="center"/>
    </xf>
    <xf numFmtId="0" fontId="9" fillId="7" borderId="12" xfId="0" applyFont="1" applyFill="1" applyBorder="1" applyAlignment="1">
      <alignment horizontal="center"/>
    </xf>
    <xf numFmtId="0" fontId="9" fillId="7" borderId="26" xfId="0" applyFont="1" applyFill="1" applyBorder="1" applyAlignment="1">
      <alignment horizontal="center"/>
    </xf>
    <xf numFmtId="49" fontId="9" fillId="7" borderId="22" xfId="0" applyNumberFormat="1" applyFont="1" applyFill="1" applyBorder="1" applyAlignment="1">
      <alignment horizontal="center" vertical="center" wrapText="1"/>
    </xf>
    <xf numFmtId="49" fontId="9" fillId="7" borderId="23" xfId="0" applyNumberFormat="1" applyFont="1" applyFill="1" applyBorder="1" applyAlignment="1">
      <alignment horizontal="center" vertical="center" wrapText="1"/>
    </xf>
    <xf numFmtId="0" fontId="9" fillId="7" borderId="19" xfId="0" applyFont="1" applyFill="1" applyBorder="1" applyAlignment="1">
      <alignment horizontal="center" vertical="center"/>
    </xf>
    <xf numFmtId="0" fontId="9" fillId="7" borderId="21" xfId="0" applyFont="1" applyFill="1" applyBorder="1" applyAlignment="1">
      <alignment horizontal="center" vertical="center"/>
    </xf>
    <xf numFmtId="0" fontId="1" fillId="5" borderId="20" xfId="0" applyFont="1" applyFill="1" applyBorder="1" applyAlignment="1">
      <alignment horizontal="center" vertical="center"/>
    </xf>
    <xf numFmtId="0" fontId="12" fillId="5" borderId="24" xfId="0" applyFont="1" applyFill="1" applyBorder="1" applyAlignment="1">
      <alignment horizontal="center" vertical="center"/>
    </xf>
    <xf numFmtId="0" fontId="12" fillId="5" borderId="25" xfId="0" applyFont="1" applyFill="1"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vertical="top" wrapText="1"/>
    </xf>
  </cellXfs>
  <cellStyles count="4">
    <cellStyle name="Čiarka" xfId="2" builtinId="3"/>
    <cellStyle name="Hypertextové prepojenie" xfId="3" builtinId="8"/>
    <cellStyle name="Normálna" xfId="0" builtinId="0"/>
    <cellStyle name="Titu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0"/>
  <sheetViews>
    <sheetView tabSelected="1" zoomScaleNormal="100" workbookViewId="0">
      <selection activeCell="J12" sqref="J12"/>
    </sheetView>
  </sheetViews>
  <sheetFormatPr defaultRowHeight="12" x14ac:dyDescent="0.2"/>
  <cols>
    <col min="1" max="1" width="9.85546875" style="2" customWidth="1"/>
    <col min="2" max="2" width="58.5703125" style="1" customWidth="1"/>
    <col min="3" max="3" width="11.85546875" style="1" customWidth="1"/>
    <col min="4" max="5" width="11.85546875" style="2" customWidth="1"/>
    <col min="6" max="6" width="21.28515625" style="2" customWidth="1"/>
    <col min="7" max="7" width="16.42578125" style="19" customWidth="1"/>
    <col min="8" max="8" width="16.42578125" style="2" customWidth="1"/>
    <col min="9" max="9" width="16.42578125" style="3" customWidth="1"/>
    <col min="10" max="10" width="15.5703125" style="105" customWidth="1"/>
    <col min="11" max="11" width="15.140625" style="6" customWidth="1"/>
    <col min="12" max="12" width="32.28515625" style="2" customWidth="1"/>
    <col min="13" max="13" width="18.5703125" style="2" customWidth="1"/>
    <col min="14" max="14" width="14.5703125" style="2" customWidth="1"/>
    <col min="15" max="15" width="36.28515625" style="8" customWidth="1"/>
    <col min="16" max="16" width="13.42578125" style="2" customWidth="1"/>
    <col min="17" max="16384" width="9.140625" style="2"/>
  </cols>
  <sheetData>
    <row r="1" spans="1:15" s="3" customFormat="1" ht="43.5" customHeight="1" thickBot="1" x14ac:dyDescent="0.3">
      <c r="A1" s="96" t="s">
        <v>15</v>
      </c>
      <c r="B1" s="49" t="s">
        <v>0</v>
      </c>
      <c r="C1" s="49" t="s">
        <v>92</v>
      </c>
      <c r="D1" s="49" t="s">
        <v>91</v>
      </c>
      <c r="E1" s="49" t="s">
        <v>93</v>
      </c>
      <c r="F1" s="49" t="s">
        <v>1</v>
      </c>
      <c r="G1" s="49" t="s">
        <v>2</v>
      </c>
      <c r="H1" s="97" t="s">
        <v>13</v>
      </c>
      <c r="I1" s="98" t="s">
        <v>14</v>
      </c>
      <c r="J1" s="103" t="s">
        <v>100</v>
      </c>
    </row>
    <row r="2" spans="1:15" s="4" customFormat="1" ht="49.5" customHeight="1" x14ac:dyDescent="0.2">
      <c r="A2" s="112">
        <v>2</v>
      </c>
      <c r="B2" s="92" t="s">
        <v>77</v>
      </c>
      <c r="C2" s="46">
        <f>8638650*100/75</f>
        <v>11518200</v>
      </c>
      <c r="D2" s="47">
        <f>SUM(D3:D8)</f>
        <v>5528737.333333334</v>
      </c>
      <c r="E2" s="93">
        <f>C2-D2</f>
        <v>5989462.666666666</v>
      </c>
      <c r="F2" s="48" t="s">
        <v>8</v>
      </c>
      <c r="G2" s="94" t="s">
        <v>36</v>
      </c>
      <c r="H2" s="95">
        <v>60</v>
      </c>
      <c r="I2" s="99">
        <v>0</v>
      </c>
      <c r="J2" s="107">
        <f>J3+J4+J5+J6+J7+J8</f>
        <v>59.894773333333333</v>
      </c>
    </row>
    <row r="3" spans="1:15" ht="24.95" customHeight="1" x14ac:dyDescent="0.2">
      <c r="A3" s="113"/>
      <c r="B3" s="74" t="s">
        <v>3</v>
      </c>
      <c r="C3" s="7" t="s">
        <v>8</v>
      </c>
      <c r="D3" s="16">
        <f>1727730*100/75</f>
        <v>2303640</v>
      </c>
      <c r="E3" s="11" t="s">
        <v>8</v>
      </c>
      <c r="F3" s="39" t="s">
        <v>12</v>
      </c>
      <c r="G3" s="75" t="s">
        <v>8</v>
      </c>
      <c r="H3" s="76" t="s">
        <v>8</v>
      </c>
      <c r="I3" s="100" t="s">
        <v>8</v>
      </c>
      <c r="J3" s="106">
        <f>D3/250000</f>
        <v>9.2145600000000005</v>
      </c>
      <c r="K3" s="2"/>
      <c r="O3" s="2"/>
    </row>
    <row r="4" spans="1:15" ht="24.95" customHeight="1" x14ac:dyDescent="0.2">
      <c r="A4" s="113"/>
      <c r="B4" s="74" t="s">
        <v>4</v>
      </c>
      <c r="C4" s="7" t="s">
        <v>8</v>
      </c>
      <c r="D4" s="16">
        <f>1727730*100/75</f>
        <v>2303640</v>
      </c>
      <c r="E4" s="11" t="s">
        <v>8</v>
      </c>
      <c r="F4" s="39" t="s">
        <v>12</v>
      </c>
      <c r="G4" s="75" t="s">
        <v>8</v>
      </c>
      <c r="H4" s="76" t="s">
        <v>8</v>
      </c>
      <c r="I4" s="100" t="s">
        <v>8</v>
      </c>
      <c r="J4" s="106">
        <f>D4/250000</f>
        <v>9.2145600000000005</v>
      </c>
      <c r="K4" s="2"/>
      <c r="O4" s="2"/>
    </row>
    <row r="5" spans="1:15" ht="24.95" customHeight="1" x14ac:dyDescent="0.2">
      <c r="A5" s="113"/>
      <c r="B5" s="74" t="s">
        <v>5</v>
      </c>
      <c r="C5" s="7" t="s">
        <v>8</v>
      </c>
      <c r="D5" s="16">
        <f>86387*100/75</f>
        <v>115182.66666666667</v>
      </c>
      <c r="E5" s="11" t="s">
        <v>8</v>
      </c>
      <c r="F5" s="39" t="s">
        <v>12</v>
      </c>
      <c r="G5" s="75" t="s">
        <v>8</v>
      </c>
      <c r="H5" s="76" t="s">
        <v>8</v>
      </c>
      <c r="I5" s="100" t="s">
        <v>8</v>
      </c>
      <c r="J5" s="106">
        <f>D5/10000</f>
        <v>11.518266666666667</v>
      </c>
      <c r="K5" s="2"/>
      <c r="O5" s="2"/>
    </row>
    <row r="6" spans="1:15" ht="24.95" customHeight="1" x14ac:dyDescent="0.2">
      <c r="A6" s="113"/>
      <c r="B6" s="74" t="s">
        <v>6</v>
      </c>
      <c r="C6" s="7" t="s">
        <v>8</v>
      </c>
      <c r="D6" s="16">
        <f>86387*100/75</f>
        <v>115182.66666666667</v>
      </c>
      <c r="E6" s="11" t="s">
        <v>8</v>
      </c>
      <c r="F6" s="39" t="s">
        <v>12</v>
      </c>
      <c r="G6" s="75" t="s">
        <v>8</v>
      </c>
      <c r="H6" s="76" t="s">
        <v>8</v>
      </c>
      <c r="I6" s="100" t="s">
        <v>8</v>
      </c>
      <c r="J6" s="106">
        <f>D6/10000</f>
        <v>11.518266666666667</v>
      </c>
      <c r="K6" s="2"/>
      <c r="O6" s="2"/>
    </row>
    <row r="7" spans="1:15" ht="24.95" customHeight="1" x14ac:dyDescent="0.2">
      <c r="A7" s="113"/>
      <c r="B7" s="74" t="s">
        <v>42</v>
      </c>
      <c r="C7" s="7" t="s">
        <v>8</v>
      </c>
      <c r="D7" s="16">
        <f>345546*100/75</f>
        <v>460728</v>
      </c>
      <c r="E7" s="11" t="s">
        <v>8</v>
      </c>
      <c r="F7" s="39" t="s">
        <v>12</v>
      </c>
      <c r="G7" s="75" t="s">
        <v>8</v>
      </c>
      <c r="H7" s="76" t="s">
        <v>8</v>
      </c>
      <c r="I7" s="100" t="s">
        <v>8</v>
      </c>
      <c r="J7" s="106">
        <f>D7/50000</f>
        <v>9.2145600000000005</v>
      </c>
      <c r="K7" s="2"/>
      <c r="O7" s="2"/>
    </row>
    <row r="8" spans="1:15" ht="24.95" customHeight="1" x14ac:dyDescent="0.2">
      <c r="A8" s="113"/>
      <c r="B8" s="74" t="s">
        <v>7</v>
      </c>
      <c r="C8" s="7" t="s">
        <v>8</v>
      </c>
      <c r="D8" s="16">
        <f>172773*100/75</f>
        <v>230364</v>
      </c>
      <c r="E8" s="11" t="s">
        <v>8</v>
      </c>
      <c r="F8" s="39" t="s">
        <v>12</v>
      </c>
      <c r="G8" s="75" t="s">
        <v>8</v>
      </c>
      <c r="H8" s="76" t="s">
        <v>8</v>
      </c>
      <c r="I8" s="100" t="s">
        <v>8</v>
      </c>
      <c r="J8" s="106">
        <f>D8/25000</f>
        <v>9.2145600000000005</v>
      </c>
      <c r="K8" s="2"/>
      <c r="O8" s="2"/>
    </row>
    <row r="9" spans="1:15" s="17" customFormat="1" ht="50.25" customHeight="1" x14ac:dyDescent="0.2">
      <c r="A9" s="113"/>
      <c r="B9" s="77" t="s">
        <v>9</v>
      </c>
      <c r="C9" s="32">
        <f>767880*100/75</f>
        <v>1023840</v>
      </c>
      <c r="D9" s="31">
        <f>SUM(D10:D11)</f>
        <v>870264</v>
      </c>
      <c r="E9" s="30">
        <f>C9-D9</f>
        <v>153576</v>
      </c>
      <c r="F9" s="28" t="s">
        <v>8</v>
      </c>
      <c r="G9" s="72" t="s">
        <v>37</v>
      </c>
      <c r="H9" s="73">
        <v>5</v>
      </c>
      <c r="I9" s="101">
        <v>0</v>
      </c>
      <c r="J9" s="108">
        <f>J10+J11</f>
        <v>9.1191999999999993</v>
      </c>
    </row>
    <row r="10" spans="1:15" s="17" customFormat="1" ht="24.95" customHeight="1" x14ac:dyDescent="0.2">
      <c r="A10" s="113"/>
      <c r="B10" s="78" t="s">
        <v>10</v>
      </c>
      <c r="C10" s="21" t="s">
        <v>8</v>
      </c>
      <c r="D10" s="22">
        <f>38394*100/75</f>
        <v>51192</v>
      </c>
      <c r="E10" s="23" t="s">
        <v>8</v>
      </c>
      <c r="F10" s="39" t="s">
        <v>12</v>
      </c>
      <c r="G10" s="79" t="s">
        <v>8</v>
      </c>
      <c r="H10" s="80" t="s">
        <v>8</v>
      </c>
      <c r="I10" s="100" t="s">
        <v>8</v>
      </c>
      <c r="J10" s="106">
        <f>D10/10000</f>
        <v>5.1192000000000002</v>
      </c>
    </row>
    <row r="11" spans="1:15" s="17" customFormat="1" ht="24.95" customHeight="1" x14ac:dyDescent="0.2">
      <c r="A11" s="113"/>
      <c r="B11" s="81" t="s">
        <v>11</v>
      </c>
      <c r="C11" s="7" t="s">
        <v>8</v>
      </c>
      <c r="D11" s="16">
        <f>614304*100/75</f>
        <v>819072</v>
      </c>
      <c r="E11" s="11" t="s">
        <v>8</v>
      </c>
      <c r="F11" s="39" t="s">
        <v>12</v>
      </c>
      <c r="G11" s="75" t="s">
        <v>8</v>
      </c>
      <c r="H11" s="80" t="s">
        <v>8</v>
      </c>
      <c r="I11" s="100" t="s">
        <v>8</v>
      </c>
      <c r="J11" s="106">
        <v>4</v>
      </c>
    </row>
    <row r="12" spans="1:15" s="17" customFormat="1" ht="45" customHeight="1" x14ac:dyDescent="0.2">
      <c r="A12" s="110">
        <v>5</v>
      </c>
      <c r="B12" s="77" t="s">
        <v>16</v>
      </c>
      <c r="C12" s="30">
        <f>3291370*100/75</f>
        <v>4388493.333333333</v>
      </c>
      <c r="D12" s="31">
        <f>SUM(D13:D15)</f>
        <v>2633096</v>
      </c>
      <c r="E12" s="30">
        <f>C12-D12</f>
        <v>1755397.333333333</v>
      </c>
      <c r="F12" s="28" t="s">
        <v>8</v>
      </c>
      <c r="G12" s="72" t="s">
        <v>41</v>
      </c>
      <c r="H12" s="73">
        <v>20</v>
      </c>
      <c r="I12" s="101">
        <v>0</v>
      </c>
      <c r="J12" s="108">
        <v>15</v>
      </c>
    </row>
    <row r="13" spans="1:15" s="17" customFormat="1" ht="24.95" customHeight="1" x14ac:dyDescent="0.2">
      <c r="A13" s="110"/>
      <c r="B13" s="82" t="s">
        <v>18</v>
      </c>
      <c r="C13" s="7" t="s">
        <v>8</v>
      </c>
      <c r="D13" s="16">
        <f>329137*100/75</f>
        <v>438849.33333333331</v>
      </c>
      <c r="E13" s="11" t="s">
        <v>8</v>
      </c>
      <c r="F13" s="39" t="s">
        <v>17</v>
      </c>
      <c r="G13" s="75" t="s">
        <v>8</v>
      </c>
      <c r="H13" s="80" t="s">
        <v>8</v>
      </c>
      <c r="I13" s="100" t="s">
        <v>8</v>
      </c>
      <c r="J13" s="106">
        <f>D13/100000</f>
        <v>4.3884933333333329</v>
      </c>
    </row>
    <row r="14" spans="1:15" s="17" customFormat="1" ht="24.95" customHeight="1" x14ac:dyDescent="0.2">
      <c r="A14" s="110"/>
      <c r="B14" s="82" t="s">
        <v>19</v>
      </c>
      <c r="C14" s="7" t="s">
        <v>8</v>
      </c>
      <c r="D14" s="16">
        <f>329137*100/75</f>
        <v>438849.33333333331</v>
      </c>
      <c r="E14" s="11" t="s">
        <v>8</v>
      </c>
      <c r="F14" s="39" t="s">
        <v>17</v>
      </c>
      <c r="G14" s="75" t="s">
        <v>8</v>
      </c>
      <c r="H14" s="80" t="s">
        <v>8</v>
      </c>
      <c r="I14" s="100" t="s">
        <v>8</v>
      </c>
      <c r="J14" s="106">
        <f>D14/100000</f>
        <v>4.3884933333333329</v>
      </c>
    </row>
    <row r="15" spans="1:15" s="17" customFormat="1" ht="24.95" customHeight="1" x14ac:dyDescent="0.2">
      <c r="A15" s="110"/>
      <c r="B15" s="74" t="s">
        <v>20</v>
      </c>
      <c r="C15" s="7" t="s">
        <v>8</v>
      </c>
      <c r="D15" s="16">
        <f>1316548*100/75</f>
        <v>1755397.3333333333</v>
      </c>
      <c r="E15" s="11" t="s">
        <v>8</v>
      </c>
      <c r="F15" s="39" t="s">
        <v>17</v>
      </c>
      <c r="G15" s="75" t="s">
        <v>8</v>
      </c>
      <c r="H15" s="80" t="s">
        <v>8</v>
      </c>
      <c r="I15" s="100" t="s">
        <v>8</v>
      </c>
      <c r="J15" s="106">
        <f>D15/250000</f>
        <v>7.021589333333333</v>
      </c>
    </row>
    <row r="16" spans="1:15" s="17" customFormat="1" ht="63" customHeight="1" x14ac:dyDescent="0.2">
      <c r="A16" s="110">
        <v>3</v>
      </c>
      <c r="B16" s="83" t="s">
        <v>27</v>
      </c>
      <c r="C16" s="33">
        <f>700000*100/90</f>
        <v>777777.77777777775</v>
      </c>
      <c r="D16" s="30">
        <f>SUM(D17:D20)</f>
        <v>200000</v>
      </c>
      <c r="E16" s="30">
        <f>C16-D16</f>
        <v>577777.77777777775</v>
      </c>
      <c r="F16" s="72" t="s">
        <v>8</v>
      </c>
      <c r="G16" s="72" t="s">
        <v>39</v>
      </c>
      <c r="H16" s="73">
        <v>2</v>
      </c>
      <c r="I16" s="101">
        <v>0</v>
      </c>
      <c r="J16" s="109" t="s">
        <v>8</v>
      </c>
    </row>
    <row r="17" spans="1:10" s="17" customFormat="1" ht="24" x14ac:dyDescent="0.2">
      <c r="A17" s="110"/>
      <c r="B17" s="78" t="s">
        <v>28</v>
      </c>
      <c r="C17" s="7" t="s">
        <v>8</v>
      </c>
      <c r="D17" s="16">
        <f>180000*100/90</f>
        <v>200000</v>
      </c>
      <c r="E17" s="34" t="s">
        <v>8</v>
      </c>
      <c r="F17" s="29" t="s">
        <v>94</v>
      </c>
      <c r="G17" s="75" t="s">
        <v>8</v>
      </c>
      <c r="H17" s="80" t="s">
        <v>8</v>
      </c>
      <c r="I17" s="100" t="s">
        <v>8</v>
      </c>
      <c r="J17" s="40" t="s">
        <v>8</v>
      </c>
    </row>
    <row r="18" spans="1:10" s="17" customFormat="1" ht="22.5" customHeight="1" x14ac:dyDescent="0.2">
      <c r="A18" s="110"/>
      <c r="B18" s="81" t="s">
        <v>21</v>
      </c>
      <c r="C18" s="7" t="s">
        <v>8</v>
      </c>
      <c r="D18" s="7" t="s">
        <v>90</v>
      </c>
      <c r="E18" s="11" t="s">
        <v>8</v>
      </c>
      <c r="F18" s="38" t="s">
        <v>96</v>
      </c>
      <c r="G18" s="75" t="s">
        <v>8</v>
      </c>
      <c r="H18" s="80" t="s">
        <v>8</v>
      </c>
      <c r="I18" s="100" t="s">
        <v>8</v>
      </c>
      <c r="J18" s="40" t="s">
        <v>8</v>
      </c>
    </row>
    <row r="19" spans="1:10" s="17" customFormat="1" ht="22.5" customHeight="1" x14ac:dyDescent="0.2">
      <c r="A19" s="110"/>
      <c r="B19" s="82" t="s">
        <v>22</v>
      </c>
      <c r="C19" s="7" t="s">
        <v>8</v>
      </c>
      <c r="D19" s="7" t="s">
        <v>90</v>
      </c>
      <c r="E19" s="11" t="s">
        <v>8</v>
      </c>
      <c r="F19" s="38" t="s">
        <v>96</v>
      </c>
      <c r="G19" s="75" t="s">
        <v>8</v>
      </c>
      <c r="H19" s="80" t="s">
        <v>8</v>
      </c>
      <c r="I19" s="100" t="s">
        <v>8</v>
      </c>
      <c r="J19" s="40" t="s">
        <v>8</v>
      </c>
    </row>
    <row r="20" spans="1:10" s="17" customFormat="1" ht="36" x14ac:dyDescent="0.2">
      <c r="A20" s="110"/>
      <c r="B20" s="74" t="s">
        <v>23</v>
      </c>
      <c r="C20" s="7" t="s">
        <v>8</v>
      </c>
      <c r="D20" s="7" t="s">
        <v>90</v>
      </c>
      <c r="E20" s="11" t="s">
        <v>8</v>
      </c>
      <c r="F20" s="38" t="s">
        <v>96</v>
      </c>
      <c r="G20" s="75" t="s">
        <v>8</v>
      </c>
      <c r="H20" s="80" t="s">
        <v>8</v>
      </c>
      <c r="I20" s="100" t="s">
        <v>8</v>
      </c>
      <c r="J20" s="40" t="s">
        <v>8</v>
      </c>
    </row>
    <row r="21" spans="1:10" s="17" customFormat="1" ht="49.5" customHeight="1" x14ac:dyDescent="0.2">
      <c r="A21" s="110"/>
      <c r="B21" s="77" t="s">
        <v>85</v>
      </c>
      <c r="C21" s="33">
        <f>700000*100/80</f>
        <v>875000</v>
      </c>
      <c r="D21" s="30">
        <v>875000</v>
      </c>
      <c r="E21" s="30">
        <f>C21</f>
        <v>875000</v>
      </c>
      <c r="F21" s="28" t="s">
        <v>8</v>
      </c>
      <c r="G21" s="72" t="s">
        <v>40</v>
      </c>
      <c r="H21" s="73">
        <v>2</v>
      </c>
      <c r="I21" s="101">
        <v>0</v>
      </c>
      <c r="J21" s="109" t="s">
        <v>8</v>
      </c>
    </row>
    <row r="22" spans="1:10" s="17" customFormat="1" ht="28.5" customHeight="1" x14ac:dyDescent="0.2">
      <c r="A22" s="110"/>
      <c r="B22" s="82" t="s">
        <v>24</v>
      </c>
      <c r="C22" s="7" t="s">
        <v>8</v>
      </c>
      <c r="D22" s="16" t="s">
        <v>90</v>
      </c>
      <c r="E22" s="11" t="s">
        <v>8</v>
      </c>
      <c r="F22" s="38" t="s">
        <v>96</v>
      </c>
      <c r="G22" s="75" t="s">
        <v>8</v>
      </c>
      <c r="H22" s="80" t="s">
        <v>8</v>
      </c>
      <c r="I22" s="100" t="s">
        <v>8</v>
      </c>
      <c r="J22" s="40" t="s">
        <v>8</v>
      </c>
    </row>
    <row r="23" spans="1:10" s="17" customFormat="1" ht="59.25" customHeight="1" x14ac:dyDescent="0.2">
      <c r="A23" s="110">
        <v>5</v>
      </c>
      <c r="B23" s="77" t="s">
        <v>83</v>
      </c>
      <c r="C23" s="33">
        <f>750000*100/75</f>
        <v>1000000</v>
      </c>
      <c r="D23" s="30">
        <f>SUM(D24:D25)</f>
        <v>1000000</v>
      </c>
      <c r="E23" s="30">
        <v>0</v>
      </c>
      <c r="F23" s="28" t="s">
        <v>8</v>
      </c>
      <c r="G23" s="72" t="s">
        <v>38</v>
      </c>
      <c r="H23" s="73">
        <v>5</v>
      </c>
      <c r="I23" s="101">
        <v>0</v>
      </c>
      <c r="J23" s="109" t="s">
        <v>8</v>
      </c>
    </row>
    <row r="24" spans="1:10" s="17" customFormat="1" ht="28.5" customHeight="1" x14ac:dyDescent="0.2">
      <c r="A24" s="110"/>
      <c r="B24" s="84" t="s">
        <v>25</v>
      </c>
      <c r="C24" s="7" t="s">
        <v>8</v>
      </c>
      <c r="D24" s="16">
        <f>225000*100/75</f>
        <v>300000</v>
      </c>
      <c r="E24" s="11" t="s">
        <v>8</v>
      </c>
      <c r="F24" s="39" t="s">
        <v>87</v>
      </c>
      <c r="G24" s="75" t="s">
        <v>8</v>
      </c>
      <c r="H24" s="80" t="s">
        <v>8</v>
      </c>
      <c r="I24" s="100" t="s">
        <v>8</v>
      </c>
      <c r="J24" s="40" t="s">
        <v>8</v>
      </c>
    </row>
    <row r="25" spans="1:10" s="17" customFormat="1" ht="28.5" customHeight="1" x14ac:dyDescent="0.2">
      <c r="A25" s="110"/>
      <c r="B25" s="82" t="s">
        <v>26</v>
      </c>
      <c r="C25" s="7" t="s">
        <v>8</v>
      </c>
      <c r="D25" s="16">
        <f>525000*100/75</f>
        <v>700000</v>
      </c>
      <c r="E25" s="11" t="s">
        <v>8</v>
      </c>
      <c r="F25" s="38" t="s">
        <v>96</v>
      </c>
      <c r="G25" s="75" t="s">
        <v>8</v>
      </c>
      <c r="H25" s="80" t="s">
        <v>8</v>
      </c>
      <c r="I25" s="100" t="s">
        <v>8</v>
      </c>
      <c r="J25" s="40" t="s">
        <v>8</v>
      </c>
    </row>
    <row r="26" spans="1:10" s="17" customFormat="1" ht="23.25" customHeight="1" x14ac:dyDescent="0.2">
      <c r="A26" s="110">
        <v>7</v>
      </c>
      <c r="B26" s="85" t="s">
        <v>29</v>
      </c>
      <c r="C26" s="33">
        <f>937100*100/75</f>
        <v>1249466.6666666667</v>
      </c>
      <c r="D26" s="31">
        <f>SUM(D27:D34)</f>
        <v>1171530.6666666667</v>
      </c>
      <c r="E26" s="30">
        <f>C26-D26</f>
        <v>77936</v>
      </c>
      <c r="F26" s="72" t="s">
        <v>8</v>
      </c>
      <c r="G26" s="86" t="s">
        <v>8</v>
      </c>
      <c r="H26" s="73" t="s">
        <v>8</v>
      </c>
      <c r="I26" s="101" t="s">
        <v>8</v>
      </c>
      <c r="J26" s="109" t="s">
        <v>8</v>
      </c>
    </row>
    <row r="27" spans="1:10" s="17" customFormat="1" ht="12" customHeight="1" x14ac:dyDescent="0.2">
      <c r="A27" s="110"/>
      <c r="B27" s="84" t="s">
        <v>30</v>
      </c>
      <c r="C27" s="7" t="s">
        <v>8</v>
      </c>
      <c r="D27" s="16">
        <f>74968*100/75</f>
        <v>99957.333333333328</v>
      </c>
      <c r="E27" s="11" t="s">
        <v>8</v>
      </c>
      <c r="F27" s="29" t="s">
        <v>94</v>
      </c>
      <c r="G27" s="87" t="s">
        <v>8</v>
      </c>
      <c r="H27" s="80" t="s">
        <v>8</v>
      </c>
      <c r="I27" s="100" t="s">
        <v>8</v>
      </c>
      <c r="J27" s="40" t="s">
        <v>8</v>
      </c>
    </row>
    <row r="28" spans="1:10" s="17" customFormat="1" ht="12" customHeight="1" x14ac:dyDescent="0.2">
      <c r="A28" s="110"/>
      <c r="B28" s="84" t="s">
        <v>75</v>
      </c>
      <c r="C28" s="7" t="s">
        <v>8</v>
      </c>
      <c r="D28" s="16" t="s">
        <v>8</v>
      </c>
      <c r="E28" s="11" t="s">
        <v>8</v>
      </c>
      <c r="F28" s="35" t="s">
        <v>8</v>
      </c>
      <c r="G28" s="87" t="s">
        <v>8</v>
      </c>
      <c r="H28" s="80" t="s">
        <v>8</v>
      </c>
      <c r="I28" s="100" t="s">
        <v>8</v>
      </c>
      <c r="J28" s="40" t="s">
        <v>8</v>
      </c>
    </row>
    <row r="29" spans="1:10" s="17" customFormat="1" ht="12" customHeight="1" x14ac:dyDescent="0.2">
      <c r="A29" s="110"/>
      <c r="B29" s="84" t="s">
        <v>31</v>
      </c>
      <c r="C29" s="7" t="s">
        <v>8</v>
      </c>
      <c r="D29" s="16">
        <f>224904*100/75</f>
        <v>299872</v>
      </c>
      <c r="E29" s="11" t="s">
        <v>8</v>
      </c>
      <c r="F29" s="29" t="s">
        <v>94</v>
      </c>
      <c r="G29" s="87" t="s">
        <v>8</v>
      </c>
      <c r="H29" s="80" t="s">
        <v>8</v>
      </c>
      <c r="I29" s="100" t="s">
        <v>8</v>
      </c>
      <c r="J29" s="40" t="s">
        <v>8</v>
      </c>
    </row>
    <row r="30" spans="1:10" s="17" customFormat="1" ht="12" customHeight="1" x14ac:dyDescent="0.2">
      <c r="A30" s="110"/>
      <c r="B30" s="84" t="s">
        <v>32</v>
      </c>
      <c r="C30" s="7" t="s">
        <v>8</v>
      </c>
      <c r="D30" s="16">
        <f>187420*100/75</f>
        <v>249893.33333333334</v>
      </c>
      <c r="E30" s="11" t="s">
        <v>8</v>
      </c>
      <c r="F30" s="29" t="s">
        <v>94</v>
      </c>
      <c r="G30" s="87" t="s">
        <v>8</v>
      </c>
      <c r="H30" s="80" t="s">
        <v>8</v>
      </c>
      <c r="I30" s="100" t="s">
        <v>8</v>
      </c>
      <c r="J30" s="40" t="s">
        <v>8</v>
      </c>
    </row>
    <row r="31" spans="1:10" s="17" customFormat="1" ht="12" customHeight="1" x14ac:dyDescent="0.2">
      <c r="A31" s="110"/>
      <c r="B31" s="84" t="s">
        <v>33</v>
      </c>
      <c r="C31" s="7" t="s">
        <v>8</v>
      </c>
      <c r="D31" s="88">
        <f>224904*100/75</f>
        <v>299872</v>
      </c>
      <c r="E31" s="11" t="s">
        <v>8</v>
      </c>
      <c r="F31" s="29" t="s">
        <v>94</v>
      </c>
      <c r="G31" s="87" t="s">
        <v>8</v>
      </c>
      <c r="H31" s="80" t="s">
        <v>8</v>
      </c>
      <c r="I31" s="100" t="s">
        <v>8</v>
      </c>
      <c r="J31" s="40" t="s">
        <v>8</v>
      </c>
    </row>
    <row r="32" spans="1:10" s="17" customFormat="1" ht="24" customHeight="1" x14ac:dyDescent="0.2">
      <c r="A32" s="110"/>
      <c r="B32" s="84" t="s">
        <v>76</v>
      </c>
      <c r="C32" s="7" t="s">
        <v>8</v>
      </c>
      <c r="D32" s="16">
        <f>50000*100/75</f>
        <v>66666.666666666672</v>
      </c>
      <c r="E32" s="11" t="s">
        <v>8</v>
      </c>
      <c r="F32" s="39" t="s">
        <v>82</v>
      </c>
      <c r="G32" s="87" t="s">
        <v>8</v>
      </c>
      <c r="H32" s="80" t="s">
        <v>8</v>
      </c>
      <c r="I32" s="100" t="s">
        <v>8</v>
      </c>
      <c r="J32" s="40" t="s">
        <v>8</v>
      </c>
    </row>
    <row r="33" spans="1:15" s="17" customFormat="1" ht="12" customHeight="1" x14ac:dyDescent="0.2">
      <c r="A33" s="110"/>
      <c r="B33" s="84" t="s">
        <v>34</v>
      </c>
      <c r="C33" s="7" t="s">
        <v>8</v>
      </c>
      <c r="D33" s="16">
        <f>78968*100/75</f>
        <v>105290.66666666667</v>
      </c>
      <c r="E33" s="11" t="s">
        <v>8</v>
      </c>
      <c r="F33" s="29" t="s">
        <v>94</v>
      </c>
      <c r="G33" s="87" t="s">
        <v>8</v>
      </c>
      <c r="H33" s="80" t="s">
        <v>8</v>
      </c>
      <c r="I33" s="100" t="s">
        <v>8</v>
      </c>
      <c r="J33" s="40" t="s">
        <v>8</v>
      </c>
    </row>
    <row r="34" spans="1:15" s="17" customFormat="1" ht="12.75" thickBot="1" x14ac:dyDescent="0.25">
      <c r="A34" s="111"/>
      <c r="B34" s="89" t="s">
        <v>35</v>
      </c>
      <c r="C34" s="41" t="s">
        <v>8</v>
      </c>
      <c r="D34" s="42">
        <f>37484*100/75</f>
        <v>49978.666666666664</v>
      </c>
      <c r="E34" s="43" t="s">
        <v>8</v>
      </c>
      <c r="F34" s="44" t="s">
        <v>94</v>
      </c>
      <c r="G34" s="90" t="s">
        <v>8</v>
      </c>
      <c r="H34" s="91" t="s">
        <v>8</v>
      </c>
      <c r="I34" s="102" t="s">
        <v>8</v>
      </c>
      <c r="J34" s="45" t="s">
        <v>8</v>
      </c>
    </row>
    <row r="35" spans="1:15" ht="12" customHeight="1" x14ac:dyDescent="0.2">
      <c r="B35" s="15"/>
      <c r="C35" s="13"/>
      <c r="D35" s="14"/>
      <c r="E35" s="14"/>
      <c r="F35" s="14"/>
      <c r="G35" s="18"/>
      <c r="I35" s="9"/>
      <c r="J35" s="104"/>
      <c r="K35" s="2"/>
      <c r="O35" s="2"/>
    </row>
    <row r="36" spans="1:15" ht="12" customHeight="1" x14ac:dyDescent="0.2">
      <c r="B36" s="15"/>
      <c r="C36" s="13"/>
      <c r="D36" s="14"/>
      <c r="E36" s="14"/>
      <c r="F36" s="14"/>
      <c r="G36" s="18"/>
      <c r="I36" s="8"/>
      <c r="J36" s="104"/>
      <c r="K36" s="2"/>
      <c r="O36" s="2"/>
    </row>
    <row r="37" spans="1:15" ht="12" customHeight="1" x14ac:dyDescent="0.2">
      <c r="B37" s="15"/>
      <c r="C37" s="13"/>
      <c r="D37" s="14"/>
      <c r="E37" s="14"/>
      <c r="F37" s="14"/>
      <c r="G37" s="18"/>
      <c r="I37" s="9"/>
      <c r="J37" s="104"/>
      <c r="K37" s="2"/>
      <c r="O37" s="2"/>
    </row>
    <row r="38" spans="1:15" ht="12" customHeight="1" x14ac:dyDescent="0.2">
      <c r="B38" s="15"/>
      <c r="C38" s="13"/>
      <c r="D38" s="14"/>
      <c r="E38" s="14"/>
      <c r="F38" s="14"/>
      <c r="G38" s="18"/>
      <c r="I38" s="9"/>
      <c r="J38" s="104"/>
      <c r="K38" s="2"/>
      <c r="O38" s="2"/>
    </row>
    <row r="39" spans="1:15" ht="12" customHeight="1" x14ac:dyDescent="0.2">
      <c r="B39" s="12"/>
      <c r="C39" s="13"/>
      <c r="D39" s="14"/>
      <c r="E39" s="14"/>
      <c r="F39" s="14"/>
      <c r="G39" s="18"/>
      <c r="I39" s="8"/>
      <c r="J39" s="104"/>
      <c r="K39" s="2"/>
      <c r="O39" s="2"/>
    </row>
    <row r="40" spans="1:15" ht="12" customHeight="1" x14ac:dyDescent="0.2">
      <c r="B40" s="15"/>
      <c r="C40" s="13"/>
      <c r="D40" s="14"/>
      <c r="E40" s="14"/>
      <c r="F40" s="14"/>
      <c r="G40" s="18"/>
      <c r="I40" s="9"/>
      <c r="J40" s="104"/>
      <c r="K40" s="2"/>
      <c r="O40" s="2"/>
    </row>
    <row r="41" spans="1:15" ht="12" customHeight="1" x14ac:dyDescent="0.2">
      <c r="B41" s="15"/>
      <c r="C41" s="13"/>
      <c r="D41" s="14"/>
      <c r="E41" s="14"/>
      <c r="F41" s="14"/>
      <c r="G41" s="18"/>
      <c r="I41" s="9"/>
      <c r="J41" s="104"/>
      <c r="K41" s="2"/>
      <c r="O41" s="2"/>
    </row>
    <row r="42" spans="1:15" x14ac:dyDescent="0.2">
      <c r="B42" s="15"/>
      <c r="C42" s="13"/>
      <c r="D42" s="14"/>
      <c r="E42" s="14"/>
      <c r="F42" s="14"/>
      <c r="G42" s="18"/>
      <c r="I42" s="8"/>
      <c r="J42" s="104"/>
      <c r="K42" s="2"/>
      <c r="O42" s="2"/>
    </row>
    <row r="43" spans="1:15" ht="16.5" customHeight="1" x14ac:dyDescent="0.2">
      <c r="B43" s="15"/>
      <c r="C43" s="13"/>
      <c r="D43" s="14"/>
      <c r="E43" s="14"/>
      <c r="F43" s="14"/>
      <c r="G43" s="18"/>
      <c r="I43" s="8"/>
      <c r="J43" s="104"/>
      <c r="K43" s="2"/>
      <c r="O43" s="2"/>
    </row>
    <row r="44" spans="1:15" x14ac:dyDescent="0.2">
      <c r="L44" s="5"/>
    </row>
    <row r="50" ht="16.5" customHeight="1" x14ac:dyDescent="0.2"/>
  </sheetData>
  <mergeCells count="5">
    <mergeCell ref="A26:A34"/>
    <mergeCell ref="A2:A11"/>
    <mergeCell ref="A12:A15"/>
    <mergeCell ref="A16:A22"/>
    <mergeCell ref="A23:A25"/>
  </mergeCells>
  <hyperlinks>
    <hyperlink ref="B3" location="Aktivita_1__Produktívne_investície_–_výstavba_novej_akvakultúrnej_prevádzky_Uvedený_typ_aktivity_zahŕňa____Investície_súvisiace_s_výstavbou_novej_akvakultúrnej_prevádzky__Pod_výstavbou_novej_akvakultúrnej_prevádzky_sa_rozumie_vybudovanie_súboru_stavieb_vy" display="Aktivita 1 Produktívne investície do akvakultúry - výstavba novej akvakultúrnej prevádzky"/>
    <hyperlink ref="B4" location="Aktivita_2_Modernizácia_existujúcich_akvakultúrnych_prevádzok___Uvedený_typ_aktivity_zahŕňa____Investície_do_rozšírenia__rekonštrukcie_a_modernizácie_existujúcich_akvakultúrnych_prevádzok_využívaných_na_hospodársky_chov_rýb._Rozšírenie_predstavuje_stavebn" display="Aktivita 2 Modernizácia existujúcich akvakultúrnych prevádzok"/>
    <hyperlink ref="B5" location="Aktivita_3_Zlepšenie_zdravia_a_dobrých_životných_podmienok_zvierat_Uvedený_typ_aktivity_zahŕňa____Investície_súvisiace_s_obstaraním_strojov__prístrojov__zariadení__techniky_a_technológií_na_zlepšenie_kvality_chovov_využívaných_v_akvakultúre__Podporované_s" display="Aktivita 3 Zlepšenie zdravia a dobrých životných podmienok zvierat"/>
    <hyperlink ref="B6" location="Aktivita_4_Zvyšovanie_kvality_produktov_alebo_ich_pridanej_hodnoty_Pod_malou_predajňou_sa_rozumie_predajňa_slúžiaca_na_priamy_predaj_vlastných_produktov_akvakultúry_žiadateľa__nachádzajúca_sa_na_území_prevádzky_žiadateľa__využívanej_na_hospodársky_chov_rý" display="Aktivita 4 Zvyšovanie kvality produktov alebo ich pridanej hodnoty"/>
    <hyperlink ref="B7" location="Aktivita_5_Obnova_existujúcich_produkčných_zariadení_Uvedený_typ_aktivity_zahŕňa____Investície_súvisiace_s_odbahňovaním_existujúcich_produkčných_zariadení__Pod_odbahňovaním_sa_rozumie_jednorazové_odstránenie_prebytočných_dnových_sedimentov_z_rybníkov_malý" display="Aktivita 5 Obnova existujúcich produkčných zariadení"/>
    <hyperlink ref="B8" location="Aktivita_6_Doplnkové_činnosti_Uvedený_typ_aktivity_zahŕňa____Investície_súvisiace_s_výstavbou__rozšírením__rekonštrukciou_a_modernizáciou_priestorov_na_území_existujúcej_akvakultúrnej_prevádzky__určených_pre_doplnkové_činnosti_úzko_spojené_s_produkčnou_či" display="Aktivita 6 Doplnkové činnosti"/>
    <hyperlink ref="B10" location="Aktivita_1_Znižovanie_negatívneho_vplyvu_alebo_zvyšovania_pozitívneho_vplyvu_na_životné_prostredie_a_zvyšovanie_efektívnosti_využívania_zdrojov_Uvedený_typ_aktivity_zahŕňa____Investície_súvisiace_s_obstaraním__výstavbou__rekonštrukciou_a_modernizáciou_ino" display="Aktivita 1 Znižovanie negatívneho vplyvu alebo zvyšovanie pozitívneho vplyvu na životné prostredie a zvyšovanie efektívnosti využívania zdrojov"/>
    <hyperlink ref="B11" location="Aktivita_2_Recirkulačné_systémy___Pod_recirkulačným_systémom_sa_rozumie_technologické_zariadenie__využívané_na_hospodársky_chov_rýb__zabezpečujúce_recirkuláciu_vody_v_rybochovnom_zariadení__za_účelom_zvýšenia_objemu_produkcie._Môže_byť_doplnené_technologi" display="Aktivita 2 Recirkulačné systémy"/>
    <hyperlink ref="B13" location="Aktivita_1_Úspora_energie_alebo_znižovanie_negatívneho_vplyvu_na_životné_prostredie__Uvedený_typ_aktivity_zahŕňa____Stavebné_investície_do_rekonštrukcie_a_modernizácie_existujúcich_spracovateľských_kapacít__schválené_Štátnou_veterinárnou_a_potravinovou_sp" display="Aktivita 1 Úspora energie alebo znižovanie vplyvu na životné prostredie"/>
    <hyperlink ref="B14" location="Aktivita_2_Zlepšenie_bezpečnosti__hygieny__zdravia_a_pracovných_podmienok___Uvedený_typ_aktivity_zahŕňa____Stavebné_investície_do_rekonštrukcie__rozšírenia_a_modernizácie_hygienicko_sanitárnych_režimov__ako_sú_laboratória__umyvárne__hygienické_zariadenia" display="Aktivita 2 Zlepšenie bezpečnosti, hygieny, zdravia a pracovných podmienok"/>
    <hyperlink ref="B15" location="Aktivita_3_Zavádzanie_nových_alebo_zlepšených_produktov__procesov_alebo_systémov_riadenia_a_organizácie___Uvedený_typ_aktivity_zahŕňa____Stavebné_investície_do_rozšírenia__rekonštrukcie__a_modernizácie_existujúcich_spracovateľských_kapacít__schválené_Štát" display="Aktivita 3 Zavádzanie nových alebo zlepšených produktov, procesov alebo systémov riadenia a organizácie"/>
    <hyperlink ref="B17" location="Aktivita_1___Technické_zabezpečenie_vysledovateľnosti_produktov_rybolovu_a_akvakultúry_Uvedený_typ_aktivity_zahŕňa____Vývoj__nákup_a_inštalácia_komponentov_vrátane_počítačového_hardvéru_a_softvéru__ktoré_sú_potrebné_na_zabezpečenie_vysledovateľnosti_produ" display="Aktivita 1 Technické zabezpečenie vysledovateľnosti produktov rybolovu a akvakultúry"/>
    <hyperlink ref="B18" location="Aktivita_2___Inovačné_systémy_pre_kontrolu_a_monitorovanie_Uvedený_typ_aktivity_zahŕňa____Vývoj_inovačných_systémov_kontroly_a_monitorovacích_systémov___Vývoj_webových_stránok_súvisiacich_s_kontrolou" display="Aktivita 2 Inovačné systémy pre kontrolu a monitorovanie"/>
    <hyperlink ref="B19" location="Aktivita_3___Odborná_príprava_a_výmeny_personálu_Uvedený_typ_aktivity_zahŕňa____Účasť_na_programoch_odbornej_prípravy_a_výmeny_zamestnancov_prijímateľa_zodpovedných__za_monitorovanie__kontrolu_a_dohľad_nad_rybárskymi_činnosťami_vrátane_programov_výmeny_me" display="Aktivita 3 Odborná príprava a výmeny personálu "/>
    <hyperlink ref="B20" location="Aktivita_4__Iniciatívy_na_boj_proti_nezákonnému__nenahlásenému_a_neregulovanému_rybolovu_a_o_vykonávaní_pravidiel_SRP_Uvedený_typ_aktivity_zahŕňa____Organizovanie_iniciatív_vrátane_seminárov__a_zabezpečenie_mediálnych_nástrojov_zameraných_na_zvýšenie_info" display="Aktivita 4 Iniciatívy na boj proti nezákonnému, nenahlásenému a neregulovanému rybolovu a o vykonávaní pravidiel Spoločnej rybárskej politiky"/>
    <hyperlink ref="B22" location="Aktivita__Zber__správa_a_využívanie_údajov_Uvedený_typ_aktivity_zahŕňa____Technické_zabezpečenie_riadenia__zberu_a_spracovania_údajov____Zabezpečenie_administratívnych_kapacít___refundácia_miezd_zamestnancov_prijímateľa_zapojených_do_riadenia_zberu__správ" display="Aktivita 1 Zber, správa a využívanie údajov"/>
    <hyperlink ref="B24" location="Aktivita_1_Získavanie_nových_trhov_a_zlepšenie_podmienok_pre_uvádzanie_produktov_rybolovu_a_akvakultúry_na_trh__Uvedená_aktivita_zahŕňa____Realizáciu_prieskumov_trhu_a_trhových_štúdií_v_rámci_a_mimo_územia_EÚ__Územím_mimo_EÚ_sa_myslí_územie_krajín_Európsk" display="Aktivita 1 Získanie nových trhov a zlepšenie marketingových podmienok"/>
    <hyperlink ref="B25" location="Aktivita_2___Národné_informačné_a_propagačné_kampane_Uvedený_typ_aktivity_zahŕňa____Organizovanie_národných_informačných_a_propagačných_kampaní_zameraných_na_zvýšenie_informovanosti_verejnosti_o_udržateľných_produktoch_rybolovu_a_akvakultúry" display="Aktivita 2 Národné informačné a propagačné kampane"/>
    <hyperlink ref="B27" location="Aktivita_1___Vykonávanie_OP_Uvedený_typ_aktivity_zahŕňa____Zasadnutia__monitorovacích_výborov_a_podvýborov_vrátane_nákladov_na_expertov_a_iných_účastníkov_týchto_výborov__ak_je_ich_účasť_nevyhnutná_pre_efektívnu_prácu_monitorovacieho_výboru__prípravu_a_pr" display="Aktivita 1 Vykonávanie OP"/>
    <hyperlink ref="B29" location="Aktivita_3___Zlepšenie_zvyšovanie_administratívnych_kapacít_Uvedený_typ_aktivity_zahŕňa____Refundáciu_miezd__platy_a_odmeny__neštátnych_zamestnancov_–_zmluvný_personál__napr._výdavky_na_odborných_hodnotiteľov____Refundáciu_miezd__platy_a_odmeny__štátnych" display="Aktivita 3 Zlepšenie/zvyšovanie administratívnych kapacít"/>
    <hyperlink ref="B30" location="Aktivita_4___Komunikačné_činnosti_Uvedený_typ_aktivity_zahŕňa____Informačné_a_propagačné_kampane__Informačná_propagačná_kampaň_predstavuje_ucelený_súbor_informačných_propagačných_aktivít__ktorý_je_realizovaný_dlhodobejšie_za_účelom_informovania_verejnosti" display="Aktivita 4 Komunikačné činnosti"/>
    <hyperlink ref="B31" location="Aktivita_5___Hodnotenie__Uvedený_typ_aktivity_zahŕňa____Hodnotiace_aktivity_v_súlade_s_plánom_hodnotení_OP_vrátane_prípravy_na_nasledujúce_programové_obdobie" display="Aktivita 5 Hodnotenie"/>
    <hyperlink ref="B33" location="Aktivita_7___Kontrola_a_audit__Uvedený_typ_aktivity_zahŕňa____Kontrolu_a_overovanie_na_mieste__audity__napr._cestovné_výdavky__diéty" display="Aktivita 7 Kontrola a audit"/>
    <hyperlink ref="B34" location="Aktivita_8___Iné_aktivity_technickej_pomoci__Uvedený_typ_aktivity_zahŕňa____Pracovné_návštevy_členských_a_pristupujúcich_krajín_EÚ_zamestnancami_zaoberajúcimi_sa_administráciou__implementáciou___OP___Rokovania_so_zástupcami_členských_a_pristupujúcich_kraj" display="Aktivita 8 Iné aktivity technickej pomoci"/>
    <hyperlink ref="B28" location="Aktivita_2__Informačné_systémy_Uvedený_typ_aktivity_zahŕňa____Zriadenie__aktualizáciu__servis_a_zdokonaľovanie_IT_systémov_pre_monitorovanie_projektov_financovaných_z_OP_RH" display="Aktivita 2 Informačné systémy"/>
    <hyperlink ref="B32" location="Aktivita_6__Štúdie_Uvedený_typ_aktivity_zahŕňa____Štúdie__analýzy_a_koncepcie_potrebné_pre_implementáciu_OP_vrátane_prípravy_na_nasledujúce_programové_obdobie" display="Aktivita 6 Štúdie"/>
  </hyperlinks>
  <pageMargins left="0.51181102362204722" right="0.70866141732283472" top="0.74803149606299213" bottom="0.74803149606299213" header="0.31496062992125984" footer="0.31496062992125984"/>
  <pageSetup paperSize="9" scale="75" fitToHeight="0" orientation="landscape" r:id="rId1"/>
  <ignoredErrors>
    <ignoredError sqref="D30"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R5" sqref="R5"/>
    </sheetView>
  </sheetViews>
  <sheetFormatPr defaultRowHeight="15" x14ac:dyDescent="0.25"/>
  <cols>
    <col min="1" max="1" width="12.140625" customWidth="1"/>
    <col min="2" max="2" width="41.42578125" customWidth="1"/>
    <col min="3" max="5" width="5.7109375" customWidth="1"/>
    <col min="6" max="6" width="5.140625" customWidth="1"/>
    <col min="7" max="15" width="5.7109375" customWidth="1"/>
  </cols>
  <sheetData>
    <row r="1" spans="1:15" x14ac:dyDescent="0.25">
      <c r="A1" s="118" t="s">
        <v>15</v>
      </c>
      <c r="B1" s="116" t="s">
        <v>0</v>
      </c>
      <c r="C1" s="114" t="s">
        <v>43</v>
      </c>
      <c r="D1" s="114"/>
      <c r="E1" s="114"/>
      <c r="F1" s="114"/>
      <c r="G1" s="114"/>
      <c r="H1" s="114"/>
      <c r="I1" s="114"/>
      <c r="J1" s="114"/>
      <c r="K1" s="114"/>
      <c r="L1" s="114"/>
      <c r="M1" s="114"/>
      <c r="N1" s="115"/>
      <c r="O1" s="121">
        <v>2018</v>
      </c>
    </row>
    <row r="2" spans="1:15" ht="15.75" thickBot="1" x14ac:dyDescent="0.3">
      <c r="A2" s="119"/>
      <c r="B2" s="117"/>
      <c r="C2" s="61">
        <v>1</v>
      </c>
      <c r="D2" s="61">
        <v>2</v>
      </c>
      <c r="E2" s="61">
        <v>3</v>
      </c>
      <c r="F2" s="61">
        <v>4</v>
      </c>
      <c r="G2" s="61">
        <v>5</v>
      </c>
      <c r="H2" s="61">
        <v>6</v>
      </c>
      <c r="I2" s="61">
        <v>7</v>
      </c>
      <c r="J2" s="61">
        <v>8</v>
      </c>
      <c r="K2" s="61">
        <v>9</v>
      </c>
      <c r="L2" s="61">
        <v>10</v>
      </c>
      <c r="M2" s="61">
        <v>11</v>
      </c>
      <c r="N2" s="62">
        <v>12</v>
      </c>
      <c r="O2" s="122"/>
    </row>
    <row r="3" spans="1:15" ht="27.75" customHeight="1" x14ac:dyDescent="0.25">
      <c r="A3" s="68">
        <v>2</v>
      </c>
      <c r="B3" s="63" t="s">
        <v>77</v>
      </c>
      <c r="C3" s="57"/>
      <c r="D3" s="57"/>
      <c r="E3" s="57"/>
      <c r="F3" s="58"/>
      <c r="G3" s="57"/>
      <c r="H3" s="57"/>
      <c r="I3" s="57"/>
      <c r="J3" s="57"/>
      <c r="K3" s="57"/>
      <c r="L3" s="57"/>
      <c r="M3" s="57"/>
      <c r="N3" s="59"/>
      <c r="O3" s="60"/>
    </row>
    <row r="4" spans="1:15" ht="27.75" customHeight="1" x14ac:dyDescent="0.25">
      <c r="A4" s="69">
        <v>2</v>
      </c>
      <c r="B4" s="64" t="s">
        <v>9</v>
      </c>
      <c r="C4" s="10"/>
      <c r="D4" s="10"/>
      <c r="E4" s="10"/>
      <c r="F4" s="20"/>
      <c r="G4" s="10"/>
      <c r="H4" s="10"/>
      <c r="I4" s="10"/>
      <c r="J4" s="10"/>
      <c r="K4" s="10"/>
      <c r="L4" s="10"/>
      <c r="M4" s="10"/>
      <c r="N4" s="52"/>
      <c r="O4" s="54"/>
    </row>
    <row r="5" spans="1:15" ht="30" customHeight="1" x14ac:dyDescent="0.25">
      <c r="A5" s="69">
        <v>5</v>
      </c>
      <c r="B5" s="64" t="s">
        <v>16</v>
      </c>
      <c r="C5" s="10"/>
      <c r="D5" s="10"/>
      <c r="E5" s="20"/>
      <c r="F5" s="10"/>
      <c r="G5" s="10"/>
      <c r="H5" s="10"/>
      <c r="I5" s="10"/>
      <c r="J5" s="10"/>
      <c r="K5" s="10"/>
      <c r="L5" s="10"/>
      <c r="M5" s="10"/>
      <c r="N5" s="52"/>
      <c r="O5" s="54"/>
    </row>
    <row r="6" spans="1:15" ht="21.75" customHeight="1" x14ac:dyDescent="0.25">
      <c r="A6" s="120">
        <v>3</v>
      </c>
      <c r="B6" s="65" t="s">
        <v>27</v>
      </c>
      <c r="C6" s="10"/>
      <c r="D6" s="10"/>
      <c r="E6" s="10"/>
      <c r="F6" s="10"/>
      <c r="G6" s="10"/>
      <c r="H6" s="10"/>
      <c r="I6" s="10"/>
      <c r="J6" s="10"/>
      <c r="K6" s="10"/>
      <c r="L6" s="10"/>
      <c r="M6" s="10"/>
      <c r="N6" s="52"/>
      <c r="O6" s="55"/>
    </row>
    <row r="7" spans="1:15" ht="21" customHeight="1" x14ac:dyDescent="0.25">
      <c r="A7" s="120"/>
      <c r="B7" s="66" t="s">
        <v>85</v>
      </c>
      <c r="C7" s="10"/>
      <c r="D7" s="10"/>
      <c r="E7" s="10"/>
      <c r="F7" s="10"/>
      <c r="G7" s="10"/>
      <c r="H7" s="10"/>
      <c r="I7" s="10"/>
      <c r="J7" s="10"/>
      <c r="K7" s="10"/>
      <c r="L7" s="10"/>
      <c r="M7" s="10"/>
      <c r="N7" s="52"/>
      <c r="O7" s="55"/>
    </row>
    <row r="8" spans="1:15" ht="18" customHeight="1" x14ac:dyDescent="0.25">
      <c r="A8" s="69">
        <v>5</v>
      </c>
      <c r="B8" s="66" t="s">
        <v>88</v>
      </c>
      <c r="C8" s="10"/>
      <c r="D8" s="10"/>
      <c r="E8" s="10"/>
      <c r="F8" s="10"/>
      <c r="G8" s="20"/>
      <c r="H8" s="10"/>
      <c r="I8" s="10"/>
      <c r="J8" s="10"/>
      <c r="K8" s="10"/>
      <c r="L8" s="10"/>
      <c r="M8" s="10"/>
      <c r="N8" s="52"/>
      <c r="O8" s="55"/>
    </row>
    <row r="9" spans="1:15" ht="19.5" customHeight="1" x14ac:dyDescent="0.25">
      <c r="A9" s="69">
        <v>5</v>
      </c>
      <c r="B9" s="66" t="s">
        <v>89</v>
      </c>
      <c r="C9" s="10"/>
      <c r="D9" s="10"/>
      <c r="E9" s="10"/>
      <c r="F9" s="10"/>
      <c r="G9" s="10"/>
      <c r="H9" s="10"/>
      <c r="I9" s="10"/>
      <c r="J9" s="10"/>
      <c r="K9" s="10"/>
      <c r="L9" s="10"/>
      <c r="M9" s="10"/>
      <c r="N9" s="52"/>
      <c r="O9" s="55"/>
    </row>
    <row r="10" spans="1:15" ht="20.25" customHeight="1" thickBot="1" x14ac:dyDescent="0.3">
      <c r="A10" s="70"/>
      <c r="B10" s="67" t="s">
        <v>95</v>
      </c>
      <c r="C10" s="50"/>
      <c r="D10" s="50"/>
      <c r="E10" s="50"/>
      <c r="F10" s="50"/>
      <c r="G10" s="51"/>
      <c r="H10" s="50"/>
      <c r="I10" s="50"/>
      <c r="J10" s="50"/>
      <c r="K10" s="50"/>
      <c r="L10" s="50"/>
      <c r="M10" s="50"/>
      <c r="N10" s="53"/>
      <c r="O10" s="56"/>
    </row>
    <row r="11" spans="1:15" ht="15" customHeight="1" x14ac:dyDescent="0.25"/>
    <row r="12" spans="1:15" ht="18" customHeight="1" x14ac:dyDescent="0.25"/>
    <row r="13" spans="1:15" ht="15" customHeight="1" x14ac:dyDescent="0.25"/>
    <row r="14" spans="1:15" ht="15" customHeight="1" x14ac:dyDescent="0.25"/>
    <row r="15" spans="1:15" ht="15" customHeight="1" x14ac:dyDescent="0.25"/>
    <row r="16" spans="1:15" ht="15" customHeight="1" x14ac:dyDescent="0.25"/>
    <row r="17" ht="29.25" customHeight="1" x14ac:dyDescent="0.25"/>
    <row r="19" ht="30" customHeight="1" x14ac:dyDescent="0.25"/>
    <row r="20" ht="15" customHeight="1" x14ac:dyDescent="0.25"/>
    <row r="21" ht="15" customHeight="1" x14ac:dyDescent="0.25"/>
    <row r="22" ht="38.2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sheetData>
  <mergeCells count="5">
    <mergeCell ref="C1:N1"/>
    <mergeCell ref="B1:B2"/>
    <mergeCell ref="A1:A2"/>
    <mergeCell ref="A6:A7"/>
    <mergeCell ref="O1:O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A2" sqref="A2"/>
    </sheetView>
  </sheetViews>
  <sheetFormatPr defaultRowHeight="15" x14ac:dyDescent="0.25"/>
  <cols>
    <col min="1" max="1" width="124.5703125" customWidth="1"/>
    <col min="3" max="3" width="17.28515625" customWidth="1"/>
  </cols>
  <sheetData>
    <row r="1" spans="1:3" x14ac:dyDescent="0.25">
      <c r="A1" s="24" t="s">
        <v>44</v>
      </c>
      <c r="B1" s="123" t="s">
        <v>99</v>
      </c>
      <c r="C1" s="123"/>
    </row>
    <row r="2" spans="1:3" ht="211.5" customHeight="1" x14ac:dyDescent="0.25">
      <c r="A2" s="36" t="s">
        <v>45</v>
      </c>
      <c r="B2" s="123"/>
      <c r="C2" s="123"/>
    </row>
    <row r="3" spans="1:3" ht="317.25" customHeight="1" x14ac:dyDescent="0.25">
      <c r="A3" s="36" t="s">
        <v>46</v>
      </c>
      <c r="B3" s="123"/>
      <c r="C3" s="123"/>
    </row>
    <row r="4" spans="1:3" ht="183.75" customHeight="1" x14ac:dyDescent="0.25">
      <c r="A4" s="36" t="s">
        <v>47</v>
      </c>
      <c r="B4" s="123"/>
      <c r="C4" s="123"/>
    </row>
    <row r="5" spans="1:3" ht="306.75" customHeight="1" x14ac:dyDescent="0.25">
      <c r="A5" s="36" t="s">
        <v>48</v>
      </c>
      <c r="B5" s="123"/>
      <c r="C5" s="123"/>
    </row>
    <row r="6" spans="1:3" ht="201" customHeight="1" x14ac:dyDescent="0.25">
      <c r="A6" s="36" t="s">
        <v>49</v>
      </c>
      <c r="B6" s="123"/>
      <c r="C6" s="123"/>
    </row>
    <row r="7" spans="1:3" ht="111" customHeight="1" x14ac:dyDescent="0.25">
      <c r="A7" s="36" t="s">
        <v>50</v>
      </c>
      <c r="B7" s="123"/>
      <c r="C7" s="123"/>
    </row>
  </sheetData>
  <mergeCells count="1">
    <mergeCell ref="B1:C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A3" sqref="A3"/>
    </sheetView>
  </sheetViews>
  <sheetFormatPr defaultRowHeight="15" x14ac:dyDescent="0.25"/>
  <cols>
    <col min="1" max="1" width="128.28515625" customWidth="1"/>
    <col min="3" max="3" width="13.140625" customWidth="1"/>
  </cols>
  <sheetData>
    <row r="1" spans="1:4" ht="15" customHeight="1" x14ac:dyDescent="0.25">
      <c r="A1" s="37" t="s">
        <v>57</v>
      </c>
      <c r="B1" s="124" t="s">
        <v>98</v>
      </c>
      <c r="C1" s="125"/>
    </row>
    <row r="2" spans="1:4" ht="213.75" customHeight="1" x14ac:dyDescent="0.25">
      <c r="A2" s="36" t="s">
        <v>51</v>
      </c>
      <c r="B2" s="126"/>
      <c r="C2" s="127"/>
    </row>
    <row r="3" spans="1:4" ht="294.75" customHeight="1" x14ac:dyDescent="0.25">
      <c r="A3" s="36" t="s">
        <v>52</v>
      </c>
      <c r="B3" s="128"/>
      <c r="C3" s="129"/>
      <c r="D3" s="26"/>
    </row>
    <row r="16" spans="1:4" x14ac:dyDescent="0.25">
      <c r="A16" s="26"/>
    </row>
  </sheetData>
  <mergeCells count="1">
    <mergeCell ref="B1: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A3" sqref="A3"/>
    </sheetView>
  </sheetViews>
  <sheetFormatPr defaultRowHeight="15" x14ac:dyDescent="0.25"/>
  <cols>
    <col min="1" max="1" width="126.42578125" customWidth="1"/>
    <col min="3" max="3" width="13.5703125" customWidth="1"/>
  </cols>
  <sheetData>
    <row r="1" spans="1:3" x14ac:dyDescent="0.25">
      <c r="A1" s="27" t="s">
        <v>53</v>
      </c>
      <c r="B1" s="124" t="s">
        <v>97</v>
      </c>
      <c r="C1" s="130"/>
    </row>
    <row r="2" spans="1:3" ht="154.5" customHeight="1" x14ac:dyDescent="0.25">
      <c r="A2" s="36" t="s">
        <v>54</v>
      </c>
      <c r="B2" s="131"/>
      <c r="C2" s="132"/>
    </row>
    <row r="3" spans="1:3" ht="97.5" customHeight="1" x14ac:dyDescent="0.25">
      <c r="A3" s="36" t="s">
        <v>55</v>
      </c>
      <c r="B3" s="131"/>
      <c r="C3" s="132"/>
    </row>
    <row r="4" spans="1:3" ht="186" customHeight="1" x14ac:dyDescent="0.25">
      <c r="A4" s="36" t="s">
        <v>56</v>
      </c>
      <c r="B4" s="133"/>
      <c r="C4" s="134"/>
    </row>
  </sheetData>
  <mergeCells count="1">
    <mergeCell ref="B1:C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zoomScaleNormal="100" workbookViewId="0">
      <selection activeCell="A2" sqref="A2"/>
    </sheetView>
  </sheetViews>
  <sheetFormatPr defaultRowHeight="15" x14ac:dyDescent="0.25"/>
  <cols>
    <col min="1" max="1" width="126.42578125" customWidth="1"/>
  </cols>
  <sheetData>
    <row r="1" spans="1:3" x14ac:dyDescent="0.25">
      <c r="A1" s="27" t="s">
        <v>58</v>
      </c>
      <c r="B1" s="123" t="s">
        <v>78</v>
      </c>
      <c r="C1" s="135"/>
    </row>
    <row r="2" spans="1:3" ht="63" customHeight="1" x14ac:dyDescent="0.25">
      <c r="A2" s="36" t="s">
        <v>60</v>
      </c>
      <c r="B2" s="135"/>
      <c r="C2" s="135"/>
    </row>
    <row r="3" spans="1:3" ht="64.5" customHeight="1" x14ac:dyDescent="0.25">
      <c r="A3" s="36" t="s">
        <v>59</v>
      </c>
      <c r="B3" s="135"/>
      <c r="C3" s="135"/>
    </row>
    <row r="4" spans="1:3" ht="61.5" customHeight="1" x14ac:dyDescent="0.25">
      <c r="A4" s="36" t="s">
        <v>61</v>
      </c>
      <c r="B4" s="135"/>
      <c r="C4" s="135"/>
    </row>
    <row r="5" spans="1:3" ht="77.25" customHeight="1" x14ac:dyDescent="0.25">
      <c r="A5" s="36" t="s">
        <v>62</v>
      </c>
      <c r="B5" s="135"/>
      <c r="C5" s="135"/>
    </row>
  </sheetData>
  <mergeCells count="1">
    <mergeCell ref="B1:C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C11" sqref="C11"/>
    </sheetView>
  </sheetViews>
  <sheetFormatPr defaultRowHeight="15" x14ac:dyDescent="0.25"/>
  <cols>
    <col min="1" max="1" width="126.140625" customWidth="1"/>
  </cols>
  <sheetData>
    <row r="1" spans="1:3" ht="15" customHeight="1" x14ac:dyDescent="0.25">
      <c r="A1" s="27" t="s">
        <v>86</v>
      </c>
      <c r="B1" s="123" t="s">
        <v>79</v>
      </c>
      <c r="C1" s="123"/>
    </row>
    <row r="2" spans="1:3" ht="128.25" customHeight="1" x14ac:dyDescent="0.25">
      <c r="A2" s="36" t="s">
        <v>63</v>
      </c>
      <c r="B2" s="123"/>
      <c r="C2" s="123"/>
    </row>
  </sheetData>
  <mergeCells count="1">
    <mergeCell ref="B1: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K2" sqref="K2"/>
    </sheetView>
  </sheetViews>
  <sheetFormatPr defaultRowHeight="15" x14ac:dyDescent="0.25"/>
  <cols>
    <col min="1" max="1" width="126.42578125" customWidth="1"/>
  </cols>
  <sheetData>
    <row r="1" spans="1:7" x14ac:dyDescent="0.25">
      <c r="A1" s="27" t="s">
        <v>84</v>
      </c>
      <c r="B1" s="137" t="s">
        <v>80</v>
      </c>
      <c r="C1" s="137"/>
      <c r="D1" s="137"/>
      <c r="E1" s="137"/>
      <c r="F1" s="137"/>
      <c r="G1" s="137"/>
    </row>
    <row r="2" spans="1:7" ht="194.25" customHeight="1" x14ac:dyDescent="0.25">
      <c r="A2" s="71" t="s">
        <v>64</v>
      </c>
      <c r="B2" s="137"/>
      <c r="C2" s="137"/>
      <c r="D2" s="137"/>
      <c r="E2" s="137"/>
      <c r="F2" s="137"/>
      <c r="G2" s="137"/>
    </row>
    <row r="3" spans="1:7" ht="65.25" customHeight="1" x14ac:dyDescent="0.25">
      <c r="A3" s="25" t="s">
        <v>65</v>
      </c>
      <c r="B3" s="136" t="s">
        <v>79</v>
      </c>
      <c r="C3" s="136"/>
      <c r="D3" s="136"/>
      <c r="E3" s="136"/>
      <c r="F3" s="136"/>
      <c r="G3" s="136"/>
    </row>
  </sheetData>
  <mergeCells count="2">
    <mergeCell ref="B3:G3"/>
    <mergeCell ref="B1:G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J4" sqref="J4"/>
    </sheetView>
  </sheetViews>
  <sheetFormatPr defaultRowHeight="15" x14ac:dyDescent="0.25"/>
  <cols>
    <col min="1" max="1" width="126.140625" customWidth="1"/>
  </cols>
  <sheetData>
    <row r="1" spans="1:4" x14ac:dyDescent="0.25">
      <c r="A1" s="27" t="s">
        <v>66</v>
      </c>
      <c r="B1" s="123" t="s">
        <v>81</v>
      </c>
      <c r="C1" s="135"/>
      <c r="D1" s="135"/>
    </row>
    <row r="2" spans="1:4" ht="124.5" customHeight="1" x14ac:dyDescent="0.25">
      <c r="A2" s="36" t="s">
        <v>67</v>
      </c>
      <c r="B2" s="135"/>
      <c r="C2" s="135"/>
      <c r="D2" s="135"/>
    </row>
    <row r="3" spans="1:4" ht="63" customHeight="1" x14ac:dyDescent="0.25">
      <c r="A3" s="36" t="s">
        <v>73</v>
      </c>
      <c r="B3" s="135"/>
      <c r="C3" s="135"/>
      <c r="D3" s="135"/>
    </row>
    <row r="4" spans="1:4" ht="94.5" customHeight="1" x14ac:dyDescent="0.25">
      <c r="A4" s="36" t="s">
        <v>68</v>
      </c>
      <c r="B4" s="135"/>
      <c r="C4" s="135"/>
      <c r="D4" s="135"/>
    </row>
    <row r="5" spans="1:4" ht="125.25" customHeight="1" x14ac:dyDescent="0.25">
      <c r="A5" s="36" t="s">
        <v>69</v>
      </c>
      <c r="B5" s="135"/>
      <c r="C5" s="135"/>
      <c r="D5" s="135"/>
    </row>
    <row r="6" spans="1:4" ht="49.5" customHeight="1" x14ac:dyDescent="0.25">
      <c r="A6" s="36" t="s">
        <v>70</v>
      </c>
      <c r="B6" s="135"/>
      <c r="C6" s="135"/>
      <c r="D6" s="135"/>
    </row>
    <row r="7" spans="1:4" ht="62.25" customHeight="1" x14ac:dyDescent="0.25">
      <c r="A7" s="36" t="s">
        <v>74</v>
      </c>
      <c r="B7" s="135"/>
      <c r="C7" s="135"/>
      <c r="D7" s="135"/>
    </row>
    <row r="8" spans="1:4" ht="48.75" customHeight="1" x14ac:dyDescent="0.25">
      <c r="A8" s="36" t="s">
        <v>71</v>
      </c>
      <c r="B8" s="135"/>
      <c r="C8" s="135"/>
      <c r="D8" s="135"/>
    </row>
    <row r="9" spans="1:4" ht="141" customHeight="1" x14ac:dyDescent="0.25">
      <c r="A9" s="36" t="s">
        <v>72</v>
      </c>
      <c r="B9" s="135"/>
      <c r="C9" s="135"/>
      <c r="D9" s="135"/>
    </row>
  </sheetData>
  <mergeCells count="1">
    <mergeCell ref="B1:D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9</vt:i4>
      </vt:variant>
      <vt:variant>
        <vt:lpstr>Pomenované rozsahy</vt:lpstr>
      </vt:variant>
      <vt:variant>
        <vt:i4>27</vt:i4>
      </vt:variant>
    </vt:vector>
  </HeadingPairs>
  <TitlesOfParts>
    <vt:vector size="36" baseType="lpstr">
      <vt:lpstr>prehľad výziev_komplet</vt:lpstr>
      <vt:lpstr>prehľad výziev podľa mesiacov</vt:lpstr>
      <vt:lpstr>aktivity 2.2.1</vt:lpstr>
      <vt:lpstr>aktivity 2.3.1</vt:lpstr>
      <vt:lpstr>aktivity 5.2.1</vt:lpstr>
      <vt:lpstr>aktivity 3.2.1</vt:lpstr>
      <vt:lpstr>aktivity 3.1.1</vt:lpstr>
      <vt:lpstr>aktivity 5.1.1</vt:lpstr>
      <vt:lpstr>aktivity technická pomoc</vt:lpstr>
      <vt:lpstr>Aktivita__Zber__správa_a_využívanie_údajov_Uvedený_typ_aktivity_zahŕňa____Technické_zabezpečenie_riadenia__zberu_a_spracovania_údajov____Zabezpečenie_administratívnych_kapacít___refundácia_miezd_zamestnancov_prijímateľa_zapojených_do_riadenia_zberu__správ</vt:lpstr>
      <vt:lpstr>Aktivita_1___Technické_zabezpečenie_vysledovateľnosti_produktov_rybolovu_a_akvakultúry_Uvedený_typ_aktivity_zahŕňa____Vývoj__nákup_a_inštalácia_komponentov_vrátane_počítačového_hardvéru_a_softvéru__ktoré_sú_potrebné_na_zabezpečenie_vysledovateľnosti_produ</vt:lpstr>
      <vt:lpstr>Aktivita_1___Vykonávanie_OP_Uvedený_typ_aktivity_zahŕňa____Zasadnutia__monitorovacích_výborov_a_podvýborov_vrátane_nákladov_na_expertov_a_iných_účastníkov_týchto_výborov__ak_je_ich_účasť_nevyhnutná_pre_efektívnu_prácu_monitorovacieho_výboru__prípravu_a_pr</vt:lpstr>
      <vt:lpstr>Aktivita_1__Produktívne_investície_–_výstavba_novej_akvakultúrnej_prevádzky_Uvedený_typ_aktivity_zahŕňa____Investície_súvisiace_s_výstavbou_novej_akvakultúrnej_prevádzky__Pod_výstavbou_novej_akvakultúrnej_prevádzky_sa_rozumie_vybudovanie_súboru_stavieb_vy</vt:lpstr>
      <vt:lpstr>Aktivita_1_Úspora_energie_alebo_znižovanie_negatívneho_vplyvu_na_životné_prostredie__Uvedený_typ_aktivity_zahŕňa____Stavebné_investície_do_rekonštrukcie_a_modernizácie_existujúcich_spracovateľských_kapacít__schválené_Štátnou_veterinárnou_a_potravinovou_sp</vt:lpstr>
      <vt:lpstr>Aktivita_1_Získavanie_nových_trhov_a_zlepšenie_podmienok_pre_uvádzanie_produktov_rybolovu_a_akvakultúry_na_trh__Uvedená_aktivita_zahŕňa____Realizáciu_prieskumov_trhu_a_trhových_štúdií_v_rámci_a_mimo_územia_EÚ__Územím_mimo_EÚ_sa_myslí_územie_krajín_Európsk</vt:lpstr>
      <vt:lpstr>Aktivita_1_Znižovanie_negatívneho_vplyvu_alebo_zvyšovania_pozitívneho_vplyvu_na_životné_prostredie_a_zvyšovanie_efektívnosti_využívania_zdrojov_Uvedený_typ_aktivity_zahŕňa____Investície_súvisiace_s_obstaraním__výstavbou__rekonštrukciou_a_modernizáciou_ino</vt:lpstr>
      <vt:lpstr>Aktivita_2___Inovačné_systémy_pre_kontrolu_a_monitorovanie_Uvedený_typ_aktivity_zahŕňa____Vývoj_inovačných_systémov_kontroly_a_monitorovacích_systémov___Vývoj_webových_stránok_súvisiacich_s_kontrolou</vt:lpstr>
      <vt:lpstr>Aktivita_2___Národné_informačné_a_propagačné_kampane_Uvedený_typ_aktivity_zahŕňa____Organizovanie_národných_informačných_a_propagačných_kampaní_zameraných_na_zvýšenie_informovanosti_verejnosti_o_udržateľných_produktoch_rybolovu_a_akvakultúry</vt:lpstr>
      <vt:lpstr>Aktivita_2__Informačné_systémy_Uvedený_typ_aktivity_zahŕňa____Zriadenie__aktualizáciu__servis_a_zdokonaľovanie_IT_systémov_pre_monitorovanie_projektov_financovaných_z_OP_RH</vt:lpstr>
      <vt:lpstr>Aktivita_2_Modernizácia_existujúcich_akvakultúrnych_prevádzok___Uvedený_typ_aktivity_zahŕňa____Investície_do_rozšírenia__rekonštrukcie_a_modernizácie_existujúcich_akvakultúrnych_prevádzok_využívaných_na_hospodársky_chov_rýb._Rozšírenie_predstavuje_stavebn</vt:lpstr>
      <vt:lpstr>Aktivita_2_Recirkulačné_systémy___Pod_recirkulačným_systémom_sa_rozumie_technologické_zariadenie__využívané_na_hospodársky_chov_rýb__zabezpečujúce_recirkuláciu_vody_v_rybochovnom_zariadení__za_účelom_zvýšenia_objemu_produkcie._Môže_byť_doplnené_technologi</vt:lpstr>
      <vt:lpstr>Aktivita_2_Zlepšenie_bezpečnosti__hygieny__zdravia_a_pracovných_podmienok___Uvedený_typ_aktivity_zahŕňa____Stavebné_investície_do_rekonštrukcie__rozšírenia_a_modernizácie_hygienicko_sanitárnych_režimov__ako_sú_laboratória__umyvárne__hygienické_zariadenia</vt:lpstr>
      <vt:lpstr>Aktivita_3___Odborná_príprava_a_výmeny_personálu_Uvedený_typ_aktivity_zahŕňa____Účasť_na_programoch_odbornej_prípravy_a_výmeny_zamestnancov_prijímateľa_zodpovedných__za_monitorovanie__kontrolu_a_dohľad_nad_rybárskymi_činnosťami_vrátane_programov_výmeny_me</vt:lpstr>
      <vt:lpstr>Aktivita_3___Zlepšenie_zvyšovanie_administratívnych_kapacít_Uvedený_typ_aktivity_zahŕňa____Refundáciu_miezd__platy_a_odmeny__neštátnych_zamestnancov_–_zmluvný_personál__napr._výdavky_na_odborných_hodnotiteľov____Refundáciu_miezd__platy_a_odmeny__štátnych</vt:lpstr>
      <vt:lpstr>Aktivita_3_Zavádzanie_nových_alebo_zlepšených_produktov__procesov_alebo_systémov_riadenia_a_organizácie___Uvedený_typ_aktivity_zahŕňa____Stavebné_investície_do_rozšírenia__rekonštrukcie__a_modernizácie_existujúcich_spracovateľských_kapacít__schválené_Štát</vt:lpstr>
      <vt:lpstr>Aktivita_3_Zlepšenie_zdravia_a_dobrých_životných_podmienok_zvierat_Uvedený_typ_aktivity_zahŕňa____Investície_súvisiace_s_obstaraním_strojov__prístrojov__zariadení__techniky_a_technológií_na_zlepšenie_kvality_chovov_využívaných_v_akvakultúre__Podporované_s</vt:lpstr>
      <vt:lpstr>Aktivita_4___Komunikačné_činnosti_Uvedený_typ_aktivity_zahŕňa____Informačné_a_propagačné_kampane__Informačná_propagačná_kampaň_predstavuje_ucelený_súbor_informačných_propagačných_aktivít__ktorý_je_realizovaný_dlhodobejšie_za_účelom_informovania_verejnosti</vt:lpstr>
      <vt:lpstr>Aktivita_4__Iniciatívy_na_boj_proti_nezákonnému__nenahlásenému_a_neregulovanému_rybolovu_a_o_vykonávaní_pravidiel_SRP_Uvedený_typ_aktivity_zahŕňa____Organizovanie_iniciatív_vrátane_seminárov__a_zabezpečenie_mediálnych_nástrojov_zameraných_na_zvýšenie_info</vt:lpstr>
      <vt:lpstr>Aktivita_4_Zvyšovanie_kvality_produktov_alebo_ich_pridanej_hodnoty_Pod_malou_predajňou_sa_rozumie_predajňa_slúžiaca_na_priamy_predaj_vlastných_produktov_akvakultúry_žiadateľa__nachádzajúca_sa_na_území_prevádzky_žiadateľa__využívanej_na_hospodársky_chov_rý</vt:lpstr>
      <vt:lpstr>Aktivita_5___Hodnotenie__Uvedený_typ_aktivity_zahŕňa____Hodnotiace_aktivity_v_súlade_s_plánom_hodnotení_OP_vrátane_prípravy_na_nasledujúce_programové_obdobie</vt:lpstr>
      <vt:lpstr>Aktivita_5_Obnova_existujúcich_produkčných_zariadení_Uvedený_typ_aktivity_zahŕňa____Investície_súvisiace_s_odbahňovaním_existujúcich_produkčných_zariadení__Pod_odbahňovaním_sa_rozumie_jednorazové_odstránenie_prebytočných_dnových_sedimentov_z_rybníkov_malý</vt:lpstr>
      <vt:lpstr>Aktivita_6__Štúdie_Uvedený_typ_aktivity_zahŕňa____Štúdie__analýzy_a_koncepcie_potrebné_pre_implementáciu_OP_vrátane_prípravy_na_nasledujúce_programové_obdobie</vt:lpstr>
      <vt:lpstr>Aktivita_6_Doplnkové_činnosti_Uvedený_typ_aktivity_zahŕňa____Investície_súvisiace_s_výstavbou__rozšírením__rekonštrukciou_a_modernizáciou_priestorov_na_území_existujúcej_akvakultúrnej_prevádzky__určených_pre_doplnkové_činnosti_úzko_spojené_s_produkčnou_či</vt:lpstr>
      <vt:lpstr>Aktivita_7___Kontrola_a_audit__Uvedený_typ_aktivity_zahŕňa____Kontrolu_a_overovanie_na_mieste__audity__napr._cestovné_výdavky__diéty</vt:lpstr>
      <vt:lpstr>Aktivita_8___Iné_aktivity_technickej_pomoci__Uvedený_typ_aktivity_zahŕňa____Pracovné_návštevy_členských_a_pristupujúcich_krajín_EÚ_zamestnancami_zaoberajúcimi_sa_administráciou__implementáciou___OP___Rokovania_so_zástupcami_členských_a_pristupujúcich_kraj</vt:lpstr>
      <vt:lpstr>'prehľad výziev_komplet'!Oblasť_tlače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Huslica Kamil</dc:creator>
  <cp:lastModifiedBy>Opálková Judita</cp:lastModifiedBy>
  <cp:lastPrinted>2017-02-24T13:30:34Z</cp:lastPrinted>
  <dcterms:created xsi:type="dcterms:W3CDTF">2017-02-17T12:20:06Z</dcterms:created>
  <dcterms:modified xsi:type="dcterms:W3CDTF">2017-03-01T10:35:01Z</dcterms:modified>
</cp:coreProperties>
</file>